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данные'!$29:$29</definedName>
    <definedName name="_xlnm.Print_Titles" localSheetId="0">'Мои данные'!$29:$29</definedName>
  </definedNames>
  <calcPr calcId="145621"/>
</workbook>
</file>

<file path=xl/calcChain.xml><?xml version="1.0" encoding="utf-8"?>
<calcChain xmlns="http://schemas.openxmlformats.org/spreadsheetml/2006/main">
  <c r="J21" i="8" l="1"/>
  <c r="G21" i="8"/>
  <c r="J19" i="8"/>
  <c r="G19" i="8"/>
  <c r="J18" i="8"/>
  <c r="G18" i="8"/>
  <c r="J17" i="8"/>
  <c r="G17" i="8"/>
  <c r="J128" i="8"/>
  <c r="G128" i="8"/>
  <c r="J127" i="8"/>
  <c r="G127" i="8"/>
  <c r="J20" i="8"/>
  <c r="G20" i="8"/>
</calcChain>
</file>

<file path=xl/comments1.xml><?xml version="1.0" encoding="utf-8"?>
<comments xmlns="http://schemas.openxmlformats.org/spreadsheetml/2006/main">
  <authors>
    <author>Пользователь</author>
    <author>Соседко А.Н.</author>
    <author>&lt;&gt;</author>
    <author>YuKazaeva</author>
    <author>Сергей</author>
    <author>Alex</author>
    <author>onikitina</author>
    <author>Max</author>
    <author>Alex Sosedko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200 атрибут 950 текст&gt;  &lt;подпись 200 значение&gt;</t>
        </r>
      </text>
    </comment>
    <comment ref="H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210 атрибут 950 текст&gt;  &lt;подпись 210 значение&gt;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200 атрибут 950 значение&gt;/</t>
        </r>
      </text>
    </comment>
    <comment ref="H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210 атрибут 950 значение&gt;/</t>
        </r>
      </text>
    </comment>
    <comment ref="A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4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13" authorId="4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A14" authorId="4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G17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7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20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20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21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21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24" authorId="7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24" authorId="4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111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11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111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111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111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111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111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13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13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<sst xmlns="http://schemas.openxmlformats.org/spreadsheetml/2006/main" count="396" uniqueCount="353">
  <si>
    <t>Всего</t>
  </si>
  <si>
    <t>Объект: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</si>
  <si>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</si>
  <si>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</si>
  <si>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</si>
  <si>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</si>
  <si>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</si>
  <si>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</si>
  <si>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</si>
  <si>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</si>
  <si>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</si>
  <si>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</si>
  <si>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</si>
  <si>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</si>
  <si>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</si>
  <si>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</si>
  <si>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</si>
  <si>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</si>
  <si>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</si>
  <si>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</si>
  <si>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</si>
  <si>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</si>
  <si>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 xml:space="preserve">УТВЕРЖДАЮ </t>
  </si>
  <si>
    <t>СОГЛАСОВАНО</t>
  </si>
  <si>
    <t>% НР</t>
  </si>
  <si>
    <t>% СП</t>
  </si>
  <si>
    <t>"___" ____________ 20___ г.</t>
  </si>
  <si>
    <t>"___" _____________ 20___ г.</t>
  </si>
  <si>
    <t xml:space="preserve">  </t>
  </si>
  <si>
    <t>_________________ //</t>
  </si>
  <si>
    <t>Стройка:Газопровод низкого давления от точки подключения до границы земельного участка по адресу: г. Челябинск, пос. Шершни, СНТ "Родничок", уч. 33</t>
  </si>
  <si>
    <t>ЛОКАЛЬНАЯ СМЕТА 02-01-01</t>
  </si>
  <si>
    <t>на Газопровод низкого давления</t>
  </si>
  <si>
    <t>Основание:04-06-2019-ТП-ГСН</t>
  </si>
  <si>
    <t>Составлена в базисных ценах на 01.2000 г. и текущих ценах на 4 квартал 2019 года</t>
  </si>
  <si>
    <t>Составил:  _________________ /Макаревич О.В./</t>
  </si>
  <si>
    <t>Проверил:  _________________ //</t>
  </si>
  <si>
    <t>Раздел 1. Земляные работы</t>
  </si>
  <si>
    <t>ТЕР01-02-057-03
Разработка грунта вручную в траншеях глубиной до 2 м без креплений с откосами, группа грунтов: 3
(Прил.1.12 п.3.187 Доработка вручную, зачистка дна и стенок с выкидкой грунта в котлованах и траншеях, разработанных механизированным способом ОЗП=1,2; ТЗ=1,2)
100 м3 грунта</t>
  </si>
  <si>
    <t>0,622
62,2 / 100</t>
  </si>
  <si>
    <t>ТССЦпг-01-01-01-039
Погрузочные работы при автомобильных перевозках: грунта растительного слоя (земля, перегной)
1 т груза</t>
  </si>
  <si>
    <t>108,85
62,2*1,75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</si>
  <si>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</si>
  <si>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ТЕР01-01-016-02
Работа на отвале, группа грунтов: 2-3
1000 м3 грунта</t>
  </si>
  <si>
    <t>0,0622
62,2 / 1000</t>
  </si>
  <si>
    <t>35,99
_____
4,88</t>
  </si>
  <si>
    <t>357,63
_____
64,83</t>
  </si>
  <si>
    <t>2
_____
1</t>
  </si>
  <si>
    <t>22
_____
4</t>
  </si>
  <si>
    <t>32
_____
1</t>
  </si>
  <si>
    <t>186
_____
58</t>
  </si>
  <si>
    <t>ТЕР23-01-001-01
Устройство основания под трубопроводы: песчаного н=0,1м
10 м3 основания</t>
  </si>
  <si>
    <t>0,03
0,3 / 10</t>
  </si>
  <si>
    <t>105,37
_____
1287</t>
  </si>
  <si>
    <t>39,04
_____
4,26</t>
  </si>
  <si>
    <t>3
_____
39</t>
  </si>
  <si>
    <t>45
_____
115</t>
  </si>
  <si>
    <t>6
_____
2</t>
  </si>
  <si>
    <t>ТЕР01-02-061-02
Засыпка вручную траншей, пазух котлованов и ям, группа грунтов: 2 (песком на н= 0.2 м)
100 м3 грунта</t>
  </si>
  <si>
    <t>0,008
0,8 / 100</t>
  </si>
  <si>
    <t>ТЕР01-02-061-02
Засыпка вручную траншей, пазух котлованов и ям, группа грунтов: 2 (непросадочный грунт - песок)
100 м3 грунта</t>
  </si>
  <si>
    <t>0,611
61,1 / 100</t>
  </si>
  <si>
    <t>ТССЦ-408-0122
Песок природный для строительных работ средний
м3</t>
  </si>
  <si>
    <t>68,09
(0,8+61,1)*1,1</t>
  </si>
  <si>
    <t xml:space="preserve">
_____
117</t>
  </si>
  <si>
    <t xml:space="preserve">
_____
7967</t>
  </si>
  <si>
    <t xml:space="preserve">
_____
23744</t>
  </si>
  <si>
    <t>ТЕР01-02-005-01
Уплотнение грунта пневматическими трамбовками, группа грунтов: 1-2
100 м3 уплотненного грунта</t>
  </si>
  <si>
    <t>199,9
_____
36,97</t>
  </si>
  <si>
    <t>122
_____
23</t>
  </si>
  <si>
    <t>867
_____
324</t>
  </si>
  <si>
    <t>Раздел 2. Покрытия</t>
  </si>
  <si>
    <t xml:space="preserve">
Площадь покрытия Тип 1
м2</t>
  </si>
  <si>
    <t>ТЕР27-04-001-04
Устройство подстилающих и выравнивающих слоев оснований: из щебня
100 м3 материала основания (в плотном теле)</t>
  </si>
  <si>
    <t>0,0314
(15,7*0,2) / 100</t>
  </si>
  <si>
    <t>247,46
_____
21,77</t>
  </si>
  <si>
    <t>3636,32
_____
337,22</t>
  </si>
  <si>
    <t>8
_____
1</t>
  </si>
  <si>
    <t>114
_____
11</t>
  </si>
  <si>
    <t>112
_____
5</t>
  </si>
  <si>
    <t>654
_____
152</t>
  </si>
  <si>
    <t>ТССЦ-408-0015
Щебень из природного камня для строительных работ марка 800, фракция 20-40 мм
м3</t>
  </si>
  <si>
    <t>4,3018
15,7*0,2*1,37</t>
  </si>
  <si>
    <t xml:space="preserve">
_____
122</t>
  </si>
  <si>
    <t xml:space="preserve">
_____
525</t>
  </si>
  <si>
    <t xml:space="preserve">
_____
2358</t>
  </si>
  <si>
    <t>Раздел 3. Газопровод</t>
  </si>
  <si>
    <t>Прокладка ПЭ газопровода  ПЭ 63х5,8 мм в футляре ПЭ 110х10 мм методом ГНБ</t>
  </si>
  <si>
    <t>ТЕР04-01-074-01
Монтаж машины горизонтального бурения прессово-шнекового типа РВА
1 машина
628,89 = 1 595,71 - 5,2 x 177,11 - 2,23 x 20,56</t>
  </si>
  <si>
    <t>ТЕР04-01-075-01
Демонтаж машины горизонтального бурения прессово-шнекового типа РВА
1 машина
427,45 = 923,87 - 2,58 x 177,11 - 1,92 x 20,56</t>
  </si>
  <si>
    <t>ТЕР04-01-076-01
Бурение пилотной скважины машиной горизонтального бурения прессово-шнековой с усилием продавливания 203 ТС (2000кН) фирмы SHMIDT, KRANZ-GRUPPE
100 м бурения скважины</t>
  </si>
  <si>
    <t>1,41
141 / 100</t>
  </si>
  <si>
    <t>130,51
_____
4,76</t>
  </si>
  <si>
    <t>9351,3
_____
178,38</t>
  </si>
  <si>
    <t>184
_____
7</t>
  </si>
  <si>
    <t>13185
_____
252</t>
  </si>
  <si>
    <t>2642
_____
49</t>
  </si>
  <si>
    <t>32188
_____
3613</t>
  </si>
  <si>
    <t>ТЕР04-01-077-09
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
(Коэффициент на диаметр 225/325=0,6923 ПЗ=0,6923 (ОЗП=0,6923; ЭМ=0,6923 к расх.; ЗПМ=0,6923; МАТ=0,6923 к расх.; ТЗ=0,6923; ТЗМ=0,6923))
100 м бурения скважины
39 840,44 = 41 293,10 - 22,9 x 34,63 - 8,5 x 1,29 - 5,62 x 6,20 - 0,0368 x 11 520,00 - 1,88 x 101,00</t>
  </si>
  <si>
    <t>737,15
_____
26,79</t>
  </si>
  <si>
    <t>26817,6
_____
805,03</t>
  </si>
  <si>
    <t>1039
_____
38</t>
  </si>
  <si>
    <t>37813
_____
1135</t>
  </si>
  <si>
    <t>14927
_____
278</t>
  </si>
  <si>
    <t>98635
_____
16304</t>
  </si>
  <si>
    <t>ТССЦ-109-0012
Глина бентонитовая марки ПБМГ
т</t>
  </si>
  <si>
    <t>1,6074
141*11,4/1000</t>
  </si>
  <si>
    <t xml:space="preserve">
_____
1180</t>
  </si>
  <si>
    <t xml:space="preserve">
_____
1897</t>
  </si>
  <si>
    <t xml:space="preserve">
_____
21016</t>
  </si>
  <si>
    <t>ТССЦ-110-0245
Полимер для стабилизации буровых скважин «ФИЛЬТР ЧЕК»
т</t>
  </si>
  <si>
    <t>0,282
141*2/1000</t>
  </si>
  <si>
    <t xml:space="preserve">
_____
39779,38</t>
  </si>
  <si>
    <t xml:space="preserve">
_____
11218</t>
  </si>
  <si>
    <t xml:space="preserve">
_____
51507</t>
  </si>
  <si>
    <t>ТССЦ-прайс
Труба напорная из полиэтилена PE 100 для газопроводов ПЭ100 SDR11, размером 110х10,0 мм (ГОСТ Р 50838-95)
м</t>
  </si>
  <si>
    <t xml:space="preserve">
_____
120,39</t>
  </si>
  <si>
    <t xml:space="preserve">
_____
16602</t>
  </si>
  <si>
    <t xml:space="preserve">
_____
107580</t>
  </si>
  <si>
    <t>ТЕР22-05-003-01
Протаскивание в футляр ПЭ труб диаметром: до 100 мм
100 м трубы, уложенной в футляр</t>
  </si>
  <si>
    <t>1,379
137,9 / 100</t>
  </si>
  <si>
    <t>1026,3
_____
1111,06</t>
  </si>
  <si>
    <t>1415
_____
1533</t>
  </si>
  <si>
    <t>20327
_____
8900</t>
  </si>
  <si>
    <t>ТЕР22-05-004-01
Заделка битумом и прядью концов футляра диаметром: 400 мм
(Коэф. на диаметр ПЗ=0,275 (ОЗП=0,275; ЭМ=0,275 к расх.; ЗПМ=0,275; МАТ=0,275 к расх.; ТЗ=0,275; ТЗМ=0,275))
1 футляр</t>
  </si>
  <si>
    <t>9,01
_____
43,88</t>
  </si>
  <si>
    <t>9
_____
44</t>
  </si>
  <si>
    <t>130
_____
214</t>
  </si>
  <si>
    <t>Прокладка ПЭ участка газопровода в траншее открытым способом  Ф 63х5,8 мм</t>
  </si>
  <si>
    <t>ТЕР24-02-031-01
Укладка газопроводов из полиэтиленовых труб в траншею со стационарно установленного барабана, диаметр газопровода: 63 мм
100 м укладки</t>
  </si>
  <si>
    <t>0,1
10 / 100</t>
  </si>
  <si>
    <t>76,72
_____
5,27</t>
  </si>
  <si>
    <t>110
_____
1</t>
  </si>
  <si>
    <t>ТССЦ-Прайс
Труба напорная из полиэтилена PE 100 для газопроводов ПЭ100 SDR11, размером 63х5,8 мм (ГОСТ Р 50838-95)
м</t>
  </si>
  <si>
    <t xml:space="preserve">
_____
40,62</t>
  </si>
  <si>
    <t xml:space="preserve">
_____
6134</t>
  </si>
  <si>
    <t xml:space="preserve">
_____
39746</t>
  </si>
  <si>
    <t>ТЕР24-02-005-02
Установка отвода на газопроводе из полиэтиленовых труб в горизонтальной плоскости, диаметр отвода: 63 мм
1 отвод</t>
  </si>
  <si>
    <t>16,54
_____
180,9</t>
  </si>
  <si>
    <t>33
_____
362</t>
  </si>
  <si>
    <t>475
_____
727</t>
  </si>
  <si>
    <t>ТССЦ-прайс
Отвод 90град д.63 ПЭ
шт</t>
  </si>
  <si>
    <t xml:space="preserve">
_____
21,55</t>
  </si>
  <si>
    <t xml:space="preserve">
_____
43</t>
  </si>
  <si>
    <t xml:space="preserve">
_____
279</t>
  </si>
  <si>
    <t>ТЕР24-02-002-02
Сварка полиэтиленовых труб при помощи соединительных деталей с закладными нагревателями, диаметр труб: 63 мм
1 соединение</t>
  </si>
  <si>
    <t>17,67
_____
178,53</t>
  </si>
  <si>
    <t>35
_____
358</t>
  </si>
  <si>
    <t>507
_____
705</t>
  </si>
  <si>
    <t>17
_____
181</t>
  </si>
  <si>
    <t>238
_____
364</t>
  </si>
  <si>
    <t>ТССЦ-прайс
НСПС 63/57
шт</t>
  </si>
  <si>
    <t xml:space="preserve">
_____
45,69</t>
  </si>
  <si>
    <t xml:space="preserve">
_____
46</t>
  </si>
  <si>
    <t xml:space="preserve">
_____
296</t>
  </si>
  <si>
    <t>Стальной подземный трубопровод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</si>
  <si>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</si>
  <si>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0,05
5 / 100</t>
  </si>
  <si>
    <t>227,93
_____
4,03</t>
  </si>
  <si>
    <t>919,84
_____
102,06</t>
  </si>
  <si>
    <t>11
_____
1</t>
  </si>
  <si>
    <t>46
_____
5</t>
  </si>
  <si>
    <t>164
_____
2</t>
  </si>
  <si>
    <t>268
_____
73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</si>
  <si>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</si>
  <si>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 xml:space="preserve">
_____
30,2</t>
  </si>
  <si>
    <t xml:space="preserve">
_____
153</t>
  </si>
  <si>
    <t xml:space="preserve">
_____
968</t>
  </si>
  <si>
    <t>ТЕР22-02-010-01
Нанесение весьма усиленной антикоррозионной изоляции из полимерных липких лент на стальные трубопроводы диаметром: 50 мм
1 км трубопровода</t>
  </si>
  <si>
    <t>0,005
5/1000</t>
  </si>
  <si>
    <t>2414,18
_____
12868,19</t>
  </si>
  <si>
    <t>751,17
_____
72,96</t>
  </si>
  <si>
    <t>12
_____
64</t>
  </si>
  <si>
    <t>173
_____
177</t>
  </si>
  <si>
    <t>19
_____
5</t>
  </si>
  <si>
    <t>ТССЦ-104-8151
Изоляция ленточно-полиэтиленовая весьма усиленного типа для труб диаметром 57 мм
м</t>
  </si>
  <si>
    <t xml:space="preserve">
_____
70,49</t>
  </si>
  <si>
    <t xml:space="preserve">
_____
356</t>
  </si>
  <si>
    <t xml:space="preserve">
_____
892</t>
  </si>
  <si>
    <t>ТЕР22-03-001-05
Установка фасонных частей стальных сварных диаметром: 100-250 мм
1 т фасонных частей</t>
  </si>
  <si>
    <t>0,0006
0,6/1000</t>
  </si>
  <si>
    <t>4960,28
_____
14919,4</t>
  </si>
  <si>
    <t>11806,75
_____
1684,6</t>
  </si>
  <si>
    <t>3
_____
9</t>
  </si>
  <si>
    <t>7
_____
1</t>
  </si>
  <si>
    <t>43
_____
77</t>
  </si>
  <si>
    <t>46
_____
15</t>
  </si>
  <si>
    <t>Сигнальная лента</t>
  </si>
  <si>
    <t>ТЕРм10-06-048-05
Прокладка ленты сигнальной
(ОП п.1.10.98 Прокладка опознавательной ленты ОЗП=0,3; ЭМ=0,3 к расх.; ЗПМ=0,3; ТЗ=0,3; ТЗМ=0,3)
1 км кабеля</t>
  </si>
  <si>
    <t>0,003
3/1000</t>
  </si>
  <si>
    <t>87,77
_____
5,85</t>
  </si>
  <si>
    <t>410,69
_____
41,06</t>
  </si>
  <si>
    <t xml:space="preserve">
_____
1</t>
  </si>
  <si>
    <t>7
_____
2</t>
  </si>
  <si>
    <t>ТССЦ-507-3538
Лента сигнальная "Газ" ЛСГ 200
м</t>
  </si>
  <si>
    <t xml:space="preserve">
_____
0,3</t>
  </si>
  <si>
    <t xml:space="preserve">
_____
4</t>
  </si>
  <si>
    <t>Установка  табличек- указателей</t>
  </si>
  <si>
    <t>ТЕР27-09-012-01
Установка табличек
100 знаков</t>
  </si>
  <si>
    <t>0,01
1 / 100</t>
  </si>
  <si>
    <t>743,82
_____
489,12</t>
  </si>
  <si>
    <t>7
_____
5</t>
  </si>
  <si>
    <t>107
_____
35</t>
  </si>
  <si>
    <t>ТССЦ-101-4306
Табличка-указатель
шт.</t>
  </si>
  <si>
    <t xml:space="preserve">
_____
99,9</t>
  </si>
  <si>
    <t xml:space="preserve">
_____
100</t>
  </si>
  <si>
    <t xml:space="preserve">
_____
319</t>
  </si>
  <si>
    <t>Фасонные части, штуцер, арматура</t>
  </si>
  <si>
    <t>ТЕР24-02-007-02
Установка седелок крановых полиэтиленовых с закладными нагревателями на газопроводе из полиэтиленовых труб , диаметры соединяемых труб: 110х32, 110х63 мм
1 соединение</t>
  </si>
  <si>
    <t>18,33
_____
3,16</t>
  </si>
  <si>
    <t>18
_____
4</t>
  </si>
  <si>
    <t>263
_____
15</t>
  </si>
  <si>
    <t>ТССЦ-прайс
Седелочный отвод с ответной частью электросварной ПЭ 100 63х63
шт</t>
  </si>
  <si>
    <t xml:space="preserve">
_____
164,79</t>
  </si>
  <si>
    <t xml:space="preserve">
_____
165</t>
  </si>
  <si>
    <t xml:space="preserve">
_____
1068</t>
  </si>
  <si>
    <t>ТЕР22-03-001-05
Установка фасонных частей стальных сварных диаметром: 100-250 мм
1 т фасонных частей
17 726,43 = 31 686,43 - 1 x 13 960,00</t>
  </si>
  <si>
    <t>0,0002
0,2/1000</t>
  </si>
  <si>
    <t>4960,28
_____
959,4</t>
  </si>
  <si>
    <t>1
_____
1</t>
  </si>
  <si>
    <t>14
_____
2</t>
  </si>
  <si>
    <t>15
_____
5</t>
  </si>
  <si>
    <t>ТССЦ-507-2277
Переходы концентрические на Ру до 16 МПа (160 кгс/см2) диаметром условного прохода 50х40 мм, наружным диаметром и толщиной стенки 57/32
шт.</t>
  </si>
  <si>
    <t xml:space="preserve">
_____
42,5</t>
  </si>
  <si>
    <t xml:space="preserve">
_____
33</t>
  </si>
  <si>
    <t>ТССЦ-прайс
Ковер большой д.273х6
шт</t>
  </si>
  <si>
    <t xml:space="preserve">
_____
453,7</t>
  </si>
  <si>
    <t xml:space="preserve">
_____
454</t>
  </si>
  <si>
    <t xml:space="preserve">
_____
2940</t>
  </si>
  <si>
    <t xml:space="preserve">
_____
187</t>
  </si>
  <si>
    <t xml:space="preserve">
_____
558</t>
  </si>
  <si>
    <t>ТССЦ-401-0005
Бетон тяжелый, класс В12,5 (М150)
м3</t>
  </si>
  <si>
    <t xml:space="preserve">
_____
592</t>
  </si>
  <si>
    <t xml:space="preserve">
_____
237</t>
  </si>
  <si>
    <t xml:space="preserve">
_____
1179</t>
  </si>
  <si>
    <t>ТЕР22-03-014-01
Приварка фланцев к стальным трубопроводам диаметром: 50 мм
1 фланец
34,41 = 78,21 - 1 x 43,80</t>
  </si>
  <si>
    <t>5,19
_____
1,15</t>
  </si>
  <si>
    <t>28,07
_____
4,08</t>
  </si>
  <si>
    <t>5
_____
1</t>
  </si>
  <si>
    <t>28
_____
4</t>
  </si>
  <si>
    <t>75
_____
8</t>
  </si>
  <si>
    <t>181
_____
59</t>
  </si>
  <si>
    <t>ТССЦ-507-0946
Фланцы стальные плоские приварные из стали ВСт3сп2, ВСт3сп3, давлением 0,1 и 0,25 МПа (1 и 2,5 кгс/см2), диаметром 25 мм
шт.</t>
  </si>
  <si>
    <t xml:space="preserve">
_____
21,8</t>
  </si>
  <si>
    <t xml:space="preserve">
_____
22</t>
  </si>
  <si>
    <t>ТССЦ-507-2621
Соединительная арматура трубопроводов, муфта диаметром 50 мм
10 шт.</t>
  </si>
  <si>
    <t>0,1
1 / 10</t>
  </si>
  <si>
    <t xml:space="preserve">
_____
79,12</t>
  </si>
  <si>
    <t xml:space="preserve">
_____
8</t>
  </si>
  <si>
    <t xml:space="preserve">
_____
182</t>
  </si>
  <si>
    <t>ТССЦ-прайс
Труба ПЭ д.32
м</t>
  </si>
  <si>
    <t>1,45
1,3+0,15</t>
  </si>
  <si>
    <t xml:space="preserve">
_____
10,72</t>
  </si>
  <si>
    <t xml:space="preserve">
_____
16</t>
  </si>
  <si>
    <t xml:space="preserve">
_____
101</t>
  </si>
  <si>
    <t>ТЕР22-05-003-01
Протаскивание в футляр стальных труб диаметром: 100 мм
100 м трубы, уложенной в футляр</t>
  </si>
  <si>
    <t>0,0015
0,15 / 100</t>
  </si>
  <si>
    <t>22
_____
10</t>
  </si>
  <si>
    <t>ТЕР22-05-004-01
Заделка битумом и прядью концов футляра диаметром: 400 мм
(ПЗ=0,08 (ОЗП=0,08; ЭМ=0,08 к расх.; ЗПМ=0,08; МАТ=0,08 к расх.; ТЗ=0,08; ТЗМ=0,08))
1 футляр</t>
  </si>
  <si>
    <t>2,62
_____
12,76</t>
  </si>
  <si>
    <t>3
_____
12</t>
  </si>
  <si>
    <t>38
_____
63</t>
  </si>
  <si>
    <t>ТЕР06-01-001-01
Устройство бетонной подготовки
100 м3 бетона, бутобетона и железобетона в деле</t>
  </si>
  <si>
    <t>0,001
0,1 / 100</t>
  </si>
  <si>
    <t>1774,8
_____
2900,62</t>
  </si>
  <si>
    <t>1708,54
_____
293,94</t>
  </si>
  <si>
    <t>2
_____
2</t>
  </si>
  <si>
    <t>25
_____
10</t>
  </si>
  <si>
    <t>10
_____
4</t>
  </si>
  <si>
    <t>ТССЦ-401-0063
Бетон тяжелый, крупность заполнителя 20 мм, класс В7,5 (М100)
м3</t>
  </si>
  <si>
    <t xml:space="preserve">
_____
568</t>
  </si>
  <si>
    <t xml:space="preserve">
_____
58</t>
  </si>
  <si>
    <t xml:space="preserve">
_____
277</t>
  </si>
  <si>
    <t>Установка ПЭ крана  Georg Fisher  Ф 63 мм  с управлением под ковер - 1 шт.</t>
  </si>
  <si>
    <t>ТЕР24-02-005-02
Установка отвода на газопроводе из полиэтиленовых труб в горизонтальной плоскости, диаметр отвода: 63 мм
1 отвод
39,58 = 212,58 - 1 x 173,00</t>
  </si>
  <si>
    <t>16,54
_____
7,9</t>
  </si>
  <si>
    <t>17
_____
8</t>
  </si>
  <si>
    <t>238
_____
38</t>
  </si>
  <si>
    <t>ТССЦ-прайс
Муфта Radius ПЭ 100 63 SDR 11
шт</t>
  </si>
  <si>
    <t xml:space="preserve">
_____
51,37</t>
  </si>
  <si>
    <t xml:space="preserve">
_____
103</t>
  </si>
  <si>
    <t xml:space="preserve">
_____
666</t>
  </si>
  <si>
    <t>ТССЦ-прайс
Прайс "Полипастик Урал "_x000D_
Кран шаровой полиэтиленовый: ПЭ 100 ГАЗ 63 SDR 11, Georg Fisher,  цена: 11069/6,33*1,05
шт.</t>
  </si>
  <si>
    <t xml:space="preserve">
_____
1793,59</t>
  </si>
  <si>
    <t xml:space="preserve">
_____
1794</t>
  </si>
  <si>
    <t xml:space="preserve">
_____
11622</t>
  </si>
  <si>
    <t>ТССЦ-прайс
Прайс "Полипастик Урал "_x000D_
Телескопический удлинитель для  крана, длина 1,6-2,5 м, Georg Fisher, цена: 7306/6,33*1,05
шт.</t>
  </si>
  <si>
    <t xml:space="preserve">
_____
1183,84</t>
  </si>
  <si>
    <t xml:space="preserve">
_____
1184</t>
  </si>
  <si>
    <t xml:space="preserve">
_____
7671</t>
  </si>
  <si>
    <t>ТССЦ-прайс
Прайс "Полипастик Урал "_x000D_
Ключ для  крана, Georg Fisher, цена: 4950/6,33*1,05
шт.</t>
  </si>
  <si>
    <t xml:space="preserve">
_____
802,08</t>
  </si>
  <si>
    <t xml:space="preserve">
_____
802</t>
  </si>
  <si>
    <t xml:space="preserve">
_____
5197</t>
  </si>
  <si>
    <t>ТЕР24-02-002-02
Сварка полиэтиленовых труб при помощи соединительных деталей с закладными нагревателями, диаметр труб: 63 мм
1 соединение
39,27 = 212,27 - 1 x 173,00</t>
  </si>
  <si>
    <t>17,67
_____
5,53</t>
  </si>
  <si>
    <t>18
_____
5</t>
  </si>
  <si>
    <t>254
_____
26</t>
  </si>
  <si>
    <t>Раздел 4. Испытание трубопровода</t>
  </si>
  <si>
    <t>ТЕР24-02-121-01
Монтаж инвентарного узла для очистки и испытания газопровода, условный диаметр газопровода: до 50 мм
1 узел</t>
  </si>
  <si>
    <t>37,94
_____
18,52</t>
  </si>
  <si>
    <t>38
_____
19</t>
  </si>
  <si>
    <t>545
_____
71</t>
  </si>
  <si>
    <t>ТЕР24-02-120-01
Очистка полости трубопровода продувкой воздухом, условный диаметр газопровода: до 50 мм
100 м трубопровода</t>
  </si>
  <si>
    <t>1,56
156 / 100</t>
  </si>
  <si>
    <t>12,55
_____
2,43</t>
  </si>
  <si>
    <t>19
_____
4</t>
  </si>
  <si>
    <t>139
_____
54</t>
  </si>
  <si>
    <t>ТЕР24-02-123-01
Подъем давления при испытании воздухом газопроводов высокого давления (до 0,6 МПа) условным диаметром: до 50 мм
100 м газопровода</t>
  </si>
  <si>
    <t>5,07
_____
0,49</t>
  </si>
  <si>
    <t>55
_____
11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</si>
  <si>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</si>
  <si>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</si>
  <si>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</si>
  <si>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1222</t>
  </si>
  <si>
    <t>ТЕРм39-02-001-02
Визуальный и измерительный контроль сварных соединений трубопроводов, диаметр: до 60 мм
1 стык</t>
  </si>
  <si>
    <t>1,4
_____
0,03</t>
  </si>
  <si>
    <t>22
_____
1</t>
  </si>
  <si>
    <t>ТЕРм39-02-006-02
Ультразвуковая дефектоскопия трубопровода одним преобразователем сварных соединений перлитного класса с двух сторон, прозвучивание поперечное, диаметр трубопровода: 65 мм, толщина стенки до 8 мм
1 стык</t>
  </si>
  <si>
    <t>5,73
_____
2,45</t>
  </si>
  <si>
    <t>46
_____
19</t>
  </si>
  <si>
    <t>658
_____
69</t>
  </si>
  <si>
    <t>ТЕРм39-02-012-01
Рентгенографический контроль трубопровода через две стенки, диаметр трубопровода: 60 мм, толщина стенки до 5 мм
1 снимок</t>
  </si>
  <si>
    <t>16,33
_____
5,7</t>
  </si>
  <si>
    <t>16
_____
6</t>
  </si>
  <si>
    <t>235
_____
14</t>
  </si>
  <si>
    <t>ТЕРм39-02-015-02
Гаммаграфический контроль трубопровода через две стенки, диаметр трубопровода: 60 мм, толщина стенки до 5 мм
1 снимок</t>
  </si>
  <si>
    <t>14,7
_____
5,66</t>
  </si>
  <si>
    <t>15
_____
6</t>
  </si>
  <si>
    <t>211
_____
14</t>
  </si>
  <si>
    <t>Проверка качества изоляции</t>
  </si>
  <si>
    <t>С999-8
Проверка качества нанесение изоляции прибором АНТПИ. До и после опускания в траншею. 482,8/6,33
(ПЗ=2 (ОЗП=2; ЭМ=2 к расх.; ЗПМ=2; МАТ=2 к расх.; ТЗ=2; ТЗМ=2))
10 п.м.</t>
  </si>
  <si>
    <t>0,55
5,5/10</t>
  </si>
  <si>
    <t>Итого прямые затраты по смете</t>
  </si>
  <si>
    <t>6259
_____
53071</t>
  </si>
  <si>
    <t>54470
_____
1525</t>
  </si>
  <si>
    <t>89261
_____
292970</t>
  </si>
  <si>
    <t>151797
_____
21903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</si>
  <si>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</si>
  <si>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</si>
  <si>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 МАТ=2%ОЗП  (Поз. 57-59, 65-68)</t>
  </si>
  <si>
    <t xml:space="preserve">
_____
29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</si>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</sst>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72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Border="1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/>
    <xf numFmtId="0" fontId="9" fillId="0" borderId="0" xfId="23" applyFont="1" applyAlignment="1">
      <alignment horizontal="left"/>
    </xf>
    <xf numFmtId="0" fontId="12" fillId="0" borderId="2" xfId="0" applyFont="1" applyBorder="1" applyAlignment="1">
      <alignment vertical="top"/>
    </xf>
    <xf numFmtId="164" fontId="12" fillId="0" borderId="3" xfId="12" applyNumberFormat="1" applyFont="1" applyBorder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2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2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 wrapText="1"/>
    </xf>
    <xf numFmtId="0" fontId="9" fillId="0" borderId="0" xfId="6" applyFont="1" applyAlignment="1">
      <alignment horizontal="right" vertical="top" wrapText="1"/>
    </xf>
    <xf numFmtId="0" fontId="9" fillId="0" borderId="0" xfId="0" applyFont="1"/>
    <xf numFmtId="0" fontId="3" fillId="0" borderId="0" xfId="10"/>
    <xf numFmtId="0" fontId="1" fillId="0" borderId="0" xfId="12"/>
    <xf numFmtId="0" fontId="12" fillId="0" borderId="0" xfId="0" applyFont="1" applyAlignment="1">
      <alignment horizontal="left" vertical="top" indent="1"/>
    </xf>
    <xf numFmtId="0" fontId="11" fillId="0" borderId="0" xfId="0" applyFont="1" applyBorder="1"/>
    <xf numFmtId="0" fontId="11" fillId="0" borderId="0" xfId="0" applyFont="1" applyBorder="1" applyAlignment="1">
      <alignment horizontal="left" vertical="top" wrapText="1"/>
    </xf>
    <xf numFmtId="1" fontId="12" fillId="0" borderId="0" xfId="10" applyNumberFormat="1" applyFont="1" applyAlignment="1">
      <alignment horizontal="right"/>
    </xf>
    <xf numFmtId="0" fontId="9" fillId="0" borderId="0" xfId="24" applyFont="1">
      <alignment horizontal="left" vertical="top"/>
    </xf>
    <xf numFmtId="0" fontId="3" fillId="0" borderId="0" xfId="23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23" applyFont="1" applyAlignment="1">
      <alignment horizontal="left"/>
    </xf>
    <xf numFmtId="164" fontId="11" fillId="0" borderId="6" xfId="10" applyNumberFormat="1" applyFont="1" applyBorder="1" applyAlignment="1">
      <alignment horizontal="right"/>
    </xf>
    <xf numFmtId="164" fontId="11" fillId="0" borderId="3" xfId="10" applyNumberFormat="1" applyFont="1" applyBorder="1" applyAlignment="1">
      <alignment horizontal="right"/>
    </xf>
    <xf numFmtId="164" fontId="12" fillId="0" borderId="6" xfId="12" applyNumberFormat="1" applyFont="1" applyBorder="1" applyAlignment="1">
      <alignment horizontal="right"/>
    </xf>
    <xf numFmtId="164" fontId="12" fillId="0" borderId="3" xfId="12" applyNumberFormat="1" applyFont="1" applyBorder="1" applyAlignment="1">
      <alignment horizontal="right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10" fillId="0" borderId="0" xfId="23" applyFont="1">
      <alignment horizontal="center"/>
    </xf>
    <xf numFmtId="0" fontId="9" fillId="0" borderId="0" xfId="23" applyFont="1">
      <alignment horizontal="center"/>
    </xf>
    <xf numFmtId="0" fontId="9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7" xfId="0" applyFont="1" applyBorder="1" applyAlignment="1">
      <alignment horizontal="left" vertical="top" wrapText="1"/>
    </xf>
    <xf numFmtId="2" fontId="9" fillId="0" borderId="7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right" vertical="top" wrapText="1"/>
    </xf>
    <xf numFmtId="2" fontId="9" fillId="0" borderId="7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9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6" applyFont="1" applyBorder="1" applyAlignment="1">
      <alignment horizontal="right" vertical="top" wrapText="1"/>
    </xf>
    <xf numFmtId="0" fontId="12" fillId="0" borderId="1" xfId="6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6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134"/>
  <sheetViews>
    <sheetView showGridLines="0" tabSelected="1" workbookViewId="0">
      <selection activeCell="A24" sqref="A24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2" spans="1:21" ht="15.75" x14ac:dyDescent="0.25">
      <c r="A2" s="2" t="s">
        <v>22</v>
      </c>
      <c r="H2" s="3" t="s">
        <v>23</v>
      </c>
    </row>
    <row r="3" spans="1:21" x14ac:dyDescent="0.2">
      <c r="A3" s="34" t="s">
        <v>28</v>
      </c>
      <c r="H3" s="34" t="s">
        <v>28</v>
      </c>
    </row>
    <row r="4" spans="1:21" x14ac:dyDescent="0.2">
      <c r="A4" s="34" t="s">
        <v>29</v>
      </c>
      <c r="B4" s="4"/>
      <c r="C4" s="4"/>
      <c r="D4" s="4"/>
      <c r="E4" s="4"/>
      <c r="F4" s="4"/>
      <c r="G4" s="4"/>
      <c r="H4" s="34" t="s">
        <v>29</v>
      </c>
    </row>
    <row r="5" spans="1:21" x14ac:dyDescent="0.2">
      <c r="A5" s="1" t="s">
        <v>26</v>
      </c>
      <c r="B5" s="4"/>
      <c r="C5" s="4"/>
      <c r="D5" s="4"/>
      <c r="E5" s="4"/>
      <c r="F5" s="4"/>
      <c r="G5" s="4"/>
      <c r="H5" s="35" t="s">
        <v>27</v>
      </c>
    </row>
    <row r="6" spans="1:21" x14ac:dyDescent="0.2">
      <c r="A6" s="4"/>
      <c r="B6" s="4"/>
      <c r="C6" s="4"/>
      <c r="D6" s="4"/>
      <c r="E6" s="4"/>
      <c r="F6" s="4"/>
      <c r="G6" s="4"/>
      <c r="H6" s="4"/>
    </row>
    <row r="7" spans="1:21" s="7" customFormat="1" ht="12" x14ac:dyDescent="0.2">
      <c r="A7" s="5"/>
      <c r="B7" s="6"/>
      <c r="C7" s="6"/>
      <c r="D7" s="6"/>
    </row>
    <row r="8" spans="1:21" s="7" customFormat="1" ht="12" x14ac:dyDescent="0.2">
      <c r="A8" s="8" t="s">
        <v>30</v>
      </c>
      <c r="B8" s="6"/>
      <c r="C8" s="6"/>
      <c r="D8" s="6"/>
    </row>
    <row r="9" spans="1:21" s="7" customFormat="1" ht="12" x14ac:dyDescent="0.2">
      <c r="A9" s="5"/>
      <c r="B9" s="6"/>
      <c r="C9" s="6"/>
      <c r="D9" s="6"/>
    </row>
    <row r="10" spans="1:21" s="7" customFormat="1" ht="12" x14ac:dyDescent="0.2">
      <c r="A10" s="8" t="s">
        <v>1</v>
      </c>
      <c r="B10" s="6"/>
      <c r="C10" s="6"/>
      <c r="D10" s="6"/>
    </row>
    <row r="11" spans="1:21" s="7" customFormat="1" ht="15" x14ac:dyDescent="0.25">
      <c r="A11" s="47" t="s">
        <v>31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spans="1:21" s="7" customFormat="1" ht="12" x14ac:dyDescent="0.2">
      <c r="A12" s="48" t="s">
        <v>19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spans="1:21" s="7" customFormat="1" ht="12" x14ac:dyDescent="0.2">
      <c r="A13" s="48" t="s">
        <v>32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</row>
    <row r="14" spans="1:21" s="7" customFormat="1" ht="12" x14ac:dyDescent="0.2">
      <c r="A14" s="49" t="s">
        <v>33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</row>
    <row r="15" spans="1:21" s="7" customFormat="1" ht="12" x14ac:dyDescent="0.2"/>
    <row r="16" spans="1:21" s="7" customFormat="1" ht="12" x14ac:dyDescent="0.2">
      <c r="G16" s="43" t="s">
        <v>17</v>
      </c>
      <c r="H16" s="44"/>
      <c r="I16" s="45"/>
      <c r="J16" s="43" t="s">
        <v>18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5"/>
    </row>
    <row r="17" spans="1:26" s="7" customFormat="1" x14ac:dyDescent="0.2">
      <c r="D17" s="5" t="s">
        <v>2</v>
      </c>
      <c r="G17" s="37">
        <f>126510/1000</f>
        <v>126.51</v>
      </c>
      <c r="H17" s="38"/>
      <c r="I17" s="9" t="s">
        <v>3</v>
      </c>
      <c r="J17" s="39">
        <f>685964/1000</f>
        <v>685.96400000000006</v>
      </c>
      <c r="K17" s="40"/>
      <c r="L17" s="10"/>
      <c r="M17" s="10"/>
      <c r="N17" s="10"/>
      <c r="O17" s="10"/>
      <c r="P17" s="10"/>
      <c r="Q17" s="10"/>
      <c r="R17" s="10"/>
      <c r="S17" s="10"/>
      <c r="T17" s="10"/>
      <c r="U17" s="9" t="s">
        <v>3</v>
      </c>
    </row>
    <row r="18" spans="1:26" s="7" customFormat="1" x14ac:dyDescent="0.2">
      <c r="D18" s="11" t="s">
        <v>20</v>
      </c>
      <c r="F18" s="12"/>
      <c r="G18" s="37">
        <f>0/1000</f>
        <v>0</v>
      </c>
      <c r="H18" s="38"/>
      <c r="I18" s="9" t="s">
        <v>3</v>
      </c>
      <c r="J18" s="39">
        <f>0/1000</f>
        <v>0</v>
      </c>
      <c r="K18" s="40"/>
      <c r="L18" s="10"/>
      <c r="M18" s="10"/>
      <c r="N18" s="10"/>
      <c r="O18" s="10"/>
      <c r="P18" s="10"/>
      <c r="Q18" s="10"/>
      <c r="R18" s="10"/>
      <c r="S18" s="10"/>
      <c r="T18" s="10"/>
      <c r="U18" s="9" t="s">
        <v>3</v>
      </c>
    </row>
    <row r="19" spans="1:26" s="7" customFormat="1" x14ac:dyDescent="0.2">
      <c r="D19" s="11" t="s">
        <v>21</v>
      </c>
      <c r="F19" s="12"/>
      <c r="G19" s="37">
        <f>4082/1000</f>
        <v>4.0819999999999999</v>
      </c>
      <c r="H19" s="38"/>
      <c r="I19" s="9" t="s">
        <v>3</v>
      </c>
      <c r="J19" s="39">
        <f>27817/1000</f>
        <v>27.817</v>
      </c>
      <c r="K19" s="40"/>
      <c r="L19" s="10"/>
      <c r="M19" s="10"/>
      <c r="N19" s="10"/>
      <c r="O19" s="10"/>
      <c r="P19" s="10"/>
      <c r="Q19" s="10"/>
      <c r="R19" s="10"/>
      <c r="S19" s="10"/>
      <c r="T19" s="10"/>
      <c r="U19" s="9" t="s">
        <v>3</v>
      </c>
    </row>
    <row r="20" spans="1:26" s="7" customFormat="1" x14ac:dyDescent="0.2">
      <c r="D20" s="5" t="s">
        <v>4</v>
      </c>
      <c r="G20" s="37">
        <f>(V20+V21)/1000</f>
        <v>0.65084999999999993</v>
      </c>
      <c r="H20" s="38"/>
      <c r="I20" s="9" t="s">
        <v>5</v>
      </c>
      <c r="J20" s="39">
        <f>(W20+W21)/1000</f>
        <v>0.65084999999999993</v>
      </c>
      <c r="K20" s="40"/>
      <c r="L20" s="10"/>
      <c r="M20" s="10"/>
      <c r="N20" s="10"/>
      <c r="O20" s="10"/>
      <c r="P20" s="10"/>
      <c r="Q20" s="10"/>
      <c r="R20" s="10"/>
      <c r="S20" s="10"/>
      <c r="T20" s="10"/>
      <c r="U20" s="9" t="s">
        <v>5</v>
      </c>
      <c r="V20" s="13">
        <v>548.05999999999995</v>
      </c>
      <c r="W20" s="14">
        <v>548.05999999999995</v>
      </c>
      <c r="X20" s="27">
        <v>7784</v>
      </c>
      <c r="Y20" s="27">
        <v>8167</v>
      </c>
      <c r="Z20" s="27">
        <v>4543</v>
      </c>
    </row>
    <row r="21" spans="1:26" s="7" customFormat="1" x14ac:dyDescent="0.2">
      <c r="D21" s="5" t="s">
        <v>6</v>
      </c>
      <c r="G21" s="37">
        <f>7784/1000</f>
        <v>7.7839999999999998</v>
      </c>
      <c r="H21" s="38"/>
      <c r="I21" s="9" t="s">
        <v>3</v>
      </c>
      <c r="J21" s="39">
        <f>111164/1000</f>
        <v>111.164</v>
      </c>
      <c r="K21" s="40"/>
      <c r="L21" s="10"/>
      <c r="M21" s="10"/>
      <c r="N21" s="10"/>
      <c r="O21" s="10"/>
      <c r="P21" s="10"/>
      <c r="Q21" s="10"/>
      <c r="R21" s="10"/>
      <c r="S21" s="10"/>
      <c r="T21" s="10"/>
      <c r="U21" s="9" t="s">
        <v>3</v>
      </c>
      <c r="V21" s="13">
        <v>102.79</v>
      </c>
      <c r="W21" s="14">
        <v>102.79</v>
      </c>
      <c r="X21" s="28">
        <v>111164</v>
      </c>
      <c r="Y21" s="28">
        <v>99708</v>
      </c>
      <c r="Z21" s="28">
        <v>52199</v>
      </c>
    </row>
    <row r="22" spans="1:26" s="7" customFormat="1" ht="12" x14ac:dyDescent="0.2">
      <c r="F22" s="6"/>
      <c r="G22" s="15"/>
      <c r="H22" s="15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6"/>
    </row>
    <row r="23" spans="1:26" s="7" customFormat="1" ht="12" x14ac:dyDescent="0.2">
      <c r="B23" s="6"/>
      <c r="C23" s="6"/>
      <c r="D23" s="6"/>
      <c r="F23" s="12"/>
      <c r="G23" s="18"/>
      <c r="H23" s="18"/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19"/>
    </row>
    <row r="24" spans="1:26" s="7" customFormat="1" ht="12" x14ac:dyDescent="0.2">
      <c r="A24" s="36" t="s">
        <v>34</v>
      </c>
    </row>
    <row r="25" spans="1:26" s="7" customFormat="1" thickBot="1" x14ac:dyDescent="0.25">
      <c r="A25" s="21"/>
    </row>
    <row r="26" spans="1:26" s="23" customFormat="1" ht="27" customHeight="1" thickBot="1" x14ac:dyDescent="0.25">
      <c r="A26" s="46" t="s">
        <v>7</v>
      </c>
      <c r="B26" s="46" t="s">
        <v>8</v>
      </c>
      <c r="C26" s="46" t="s">
        <v>9</v>
      </c>
      <c r="D26" s="42" t="s">
        <v>10</v>
      </c>
      <c r="E26" s="42"/>
      <c r="F26" s="42"/>
      <c r="G26" s="42" t="s">
        <v>11</v>
      </c>
      <c r="H26" s="42"/>
      <c r="I26" s="42"/>
      <c r="J26" s="42" t="s">
        <v>12</v>
      </c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</row>
    <row r="27" spans="1:26" s="23" customFormat="1" ht="22.5" customHeight="1" thickBot="1" x14ac:dyDescent="0.25">
      <c r="A27" s="46"/>
      <c r="B27" s="46"/>
      <c r="C27" s="46"/>
      <c r="D27" s="41" t="s">
        <v>0</v>
      </c>
      <c r="E27" s="22" t="s">
        <v>13</v>
      </c>
      <c r="F27" s="22" t="s">
        <v>14</v>
      </c>
      <c r="G27" s="41" t="s">
        <v>0</v>
      </c>
      <c r="H27" s="22" t="s">
        <v>13</v>
      </c>
      <c r="I27" s="22" t="s">
        <v>14</v>
      </c>
      <c r="J27" s="41" t="s">
        <v>0</v>
      </c>
      <c r="K27" s="22" t="s">
        <v>13</v>
      </c>
      <c r="L27" s="22"/>
      <c r="M27" s="22"/>
      <c r="N27" s="22"/>
      <c r="O27" s="22"/>
      <c r="P27" s="22"/>
      <c r="Q27" s="22"/>
      <c r="R27" s="22"/>
      <c r="S27" s="22"/>
      <c r="T27" s="22"/>
      <c r="U27" s="22" t="s">
        <v>14</v>
      </c>
    </row>
    <row r="28" spans="1:26" s="23" customFormat="1" ht="22.5" customHeight="1" thickBot="1" x14ac:dyDescent="0.25">
      <c r="A28" s="46"/>
      <c r="B28" s="46"/>
      <c r="C28" s="46"/>
      <c r="D28" s="41"/>
      <c r="E28" s="22" t="s">
        <v>15</v>
      </c>
      <c r="F28" s="22" t="s">
        <v>16</v>
      </c>
      <c r="G28" s="41"/>
      <c r="H28" s="22" t="s">
        <v>15</v>
      </c>
      <c r="I28" s="22" t="s">
        <v>16</v>
      </c>
      <c r="J28" s="41"/>
      <c r="K28" s="22" t="s">
        <v>15</v>
      </c>
      <c r="L28" s="22"/>
      <c r="M28" s="22"/>
      <c r="N28" s="22"/>
      <c r="O28" s="22"/>
      <c r="P28" s="22"/>
      <c r="Q28" s="22"/>
      <c r="R28" s="22"/>
      <c r="S28" s="22"/>
      <c r="T28" s="22"/>
      <c r="U28" s="22" t="s">
        <v>16</v>
      </c>
    </row>
    <row r="29" spans="1:26" s="6" customFormat="1" x14ac:dyDescent="0.2">
      <c r="A29" s="50">
        <v>1</v>
      </c>
      <c r="B29" s="50">
        <v>2</v>
      </c>
      <c r="C29" s="50">
        <v>3</v>
      </c>
      <c r="D29" s="51">
        <v>4</v>
      </c>
      <c r="E29" s="50">
        <v>5</v>
      </c>
      <c r="F29" s="50">
        <v>6</v>
      </c>
      <c r="G29" s="51">
        <v>7</v>
      </c>
      <c r="H29" s="50">
        <v>8</v>
      </c>
      <c r="I29" s="50">
        <v>9</v>
      </c>
      <c r="J29" s="51">
        <v>10</v>
      </c>
      <c r="K29" s="50">
        <v>11</v>
      </c>
      <c r="L29" s="50"/>
      <c r="M29" s="50"/>
      <c r="N29" s="50"/>
      <c r="O29" s="50"/>
      <c r="P29" s="50"/>
      <c r="Q29" s="50"/>
      <c r="R29" s="50"/>
      <c r="S29" s="50"/>
      <c r="T29" s="50"/>
      <c r="U29" s="50">
        <v>12</v>
      </c>
    </row>
    <row r="30" spans="1:26" s="24" customFormat="1" ht="21" customHeight="1" x14ac:dyDescent="0.2">
      <c r="A30" s="52" t="s">
        <v>37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</row>
    <row r="31" spans="1:26" s="24" customFormat="1" ht="120" x14ac:dyDescent="0.2">
      <c r="A31" s="54">
        <v>1</v>
      </c>
      <c r="B31" s="55" t="s">
        <v>38</v>
      </c>
      <c r="C31" s="56" t="s">
        <v>39</v>
      </c>
      <c r="D31" s="57">
        <v>2934.34</v>
      </c>
      <c r="E31" s="58">
        <v>2934.34</v>
      </c>
      <c r="F31" s="57"/>
      <c r="G31" s="57">
        <v>1825</v>
      </c>
      <c r="H31" s="57">
        <v>1825</v>
      </c>
      <c r="I31" s="57"/>
      <c r="J31" s="57">
        <v>26219</v>
      </c>
      <c r="K31" s="58">
        <v>26219</v>
      </c>
      <c r="L31" s="58"/>
      <c r="M31" s="58"/>
      <c r="N31" s="58"/>
      <c r="O31" s="58"/>
      <c r="P31" s="58"/>
      <c r="Q31" s="58"/>
      <c r="R31" s="58"/>
      <c r="S31" s="58"/>
      <c r="T31" s="58"/>
      <c r="U31" s="58"/>
    </row>
    <row r="32" spans="1:26" s="24" customFormat="1" ht="60" x14ac:dyDescent="0.2">
      <c r="A32" s="54">
        <v>2</v>
      </c>
      <c r="B32" s="55" t="s">
        <v>40</v>
      </c>
      <c r="C32" s="56" t="s">
        <v>41</v>
      </c>
      <c r="D32" s="57">
        <v>4.9800000000000004</v>
      </c>
      <c r="E32" s="58"/>
      <c r="F32" s="57">
        <v>4.9800000000000004</v>
      </c>
      <c r="G32" s="57">
        <v>542</v>
      </c>
      <c r="H32" s="57"/>
      <c r="I32" s="57">
        <v>542</v>
      </c>
      <c r="J32" s="57">
        <v>4101</v>
      </c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>
        <v>4101</v>
      </c>
    </row>
    <row r="33" spans="1:21" s="24" customFormat="1" ht="72" x14ac:dyDescent="0.2">
      <c r="A33" s="54">
        <v>3</v>
      </c>
      <c r="B33" s="55" t="s">
        <v>42</v>
      </c>
      <c r="C33" s="56" t="s">
        <v>41</v>
      </c>
      <c r="D33" s="57">
        <v>8.33</v>
      </c>
      <c r="E33" s="58"/>
      <c r="F33" s="57">
        <v>8.33</v>
      </c>
      <c r="G33" s="57">
        <v>907</v>
      </c>
      <c r="H33" s="57"/>
      <c r="I33" s="57">
        <v>907</v>
      </c>
      <c r="J33" s="57">
        <v>4259</v>
      </c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>
        <v>4259</v>
      </c>
    </row>
    <row r="34" spans="1:21" s="24" customFormat="1" ht="36" x14ac:dyDescent="0.2">
      <c r="A34" s="54">
        <v>4</v>
      </c>
      <c r="B34" s="55" t="s">
        <v>43</v>
      </c>
      <c r="C34" s="56" t="s">
        <v>44</v>
      </c>
      <c r="D34" s="57">
        <v>398.5</v>
      </c>
      <c r="E34" s="58" t="s">
        <v>45</v>
      </c>
      <c r="F34" s="57" t="s">
        <v>46</v>
      </c>
      <c r="G34" s="57">
        <v>25</v>
      </c>
      <c r="H34" s="57" t="s">
        <v>47</v>
      </c>
      <c r="I34" s="57" t="s">
        <v>48</v>
      </c>
      <c r="J34" s="57">
        <v>219</v>
      </c>
      <c r="K34" s="58" t="s">
        <v>49</v>
      </c>
      <c r="L34" s="58"/>
      <c r="M34" s="58"/>
      <c r="N34" s="58"/>
      <c r="O34" s="58"/>
      <c r="P34" s="58"/>
      <c r="Q34" s="58"/>
      <c r="R34" s="58"/>
      <c r="S34" s="58"/>
      <c r="T34" s="58"/>
      <c r="U34" s="58" t="s">
        <v>50</v>
      </c>
    </row>
    <row r="35" spans="1:21" s="24" customFormat="1" ht="48" x14ac:dyDescent="0.2">
      <c r="A35" s="54">
        <v>5</v>
      </c>
      <c r="B35" s="55" t="s">
        <v>51</v>
      </c>
      <c r="C35" s="56" t="s">
        <v>52</v>
      </c>
      <c r="D35" s="57">
        <v>1431.41</v>
      </c>
      <c r="E35" s="58" t="s">
        <v>53</v>
      </c>
      <c r="F35" s="57" t="s">
        <v>54</v>
      </c>
      <c r="G35" s="57">
        <v>43</v>
      </c>
      <c r="H35" s="57" t="s">
        <v>55</v>
      </c>
      <c r="I35" s="57">
        <v>1</v>
      </c>
      <c r="J35" s="57">
        <v>166</v>
      </c>
      <c r="K35" s="58" t="s">
        <v>56</v>
      </c>
      <c r="L35" s="58"/>
      <c r="M35" s="58"/>
      <c r="N35" s="58"/>
      <c r="O35" s="58"/>
      <c r="P35" s="58"/>
      <c r="Q35" s="58"/>
      <c r="R35" s="58"/>
      <c r="S35" s="58"/>
      <c r="T35" s="58"/>
      <c r="U35" s="58" t="s">
        <v>57</v>
      </c>
    </row>
    <row r="36" spans="1:21" s="24" customFormat="1" ht="60" x14ac:dyDescent="0.2">
      <c r="A36" s="54">
        <v>6</v>
      </c>
      <c r="B36" s="55" t="s">
        <v>58</v>
      </c>
      <c r="C36" s="56" t="s">
        <v>59</v>
      </c>
      <c r="D36" s="57">
        <v>921.46</v>
      </c>
      <c r="E36" s="58">
        <v>921.46</v>
      </c>
      <c r="F36" s="57"/>
      <c r="G36" s="57">
        <v>7</v>
      </c>
      <c r="H36" s="57">
        <v>7</v>
      </c>
      <c r="I36" s="57"/>
      <c r="J36" s="57">
        <v>106</v>
      </c>
      <c r="K36" s="58">
        <v>106</v>
      </c>
      <c r="L36" s="58"/>
      <c r="M36" s="58"/>
      <c r="N36" s="58"/>
      <c r="O36" s="58"/>
      <c r="P36" s="58"/>
      <c r="Q36" s="58"/>
      <c r="R36" s="58"/>
      <c r="S36" s="58"/>
      <c r="T36" s="58"/>
      <c r="U36" s="58"/>
    </row>
    <row r="37" spans="1:21" s="24" customFormat="1" ht="60" x14ac:dyDescent="0.2">
      <c r="A37" s="54">
        <v>7</v>
      </c>
      <c r="B37" s="55" t="s">
        <v>60</v>
      </c>
      <c r="C37" s="56" t="s">
        <v>61</v>
      </c>
      <c r="D37" s="57">
        <v>921.46</v>
      </c>
      <c r="E37" s="58">
        <v>921.46</v>
      </c>
      <c r="F37" s="57"/>
      <c r="G37" s="57">
        <v>563</v>
      </c>
      <c r="H37" s="57">
        <v>563</v>
      </c>
      <c r="I37" s="57"/>
      <c r="J37" s="57">
        <v>8091</v>
      </c>
      <c r="K37" s="58">
        <v>8091</v>
      </c>
      <c r="L37" s="58"/>
      <c r="M37" s="58"/>
      <c r="N37" s="58"/>
      <c r="O37" s="58"/>
      <c r="P37" s="58"/>
      <c r="Q37" s="58"/>
      <c r="R37" s="58"/>
      <c r="S37" s="58"/>
      <c r="T37" s="58"/>
      <c r="U37" s="58"/>
    </row>
    <row r="38" spans="1:21" s="24" customFormat="1" ht="48" x14ac:dyDescent="0.2">
      <c r="A38" s="54">
        <v>8</v>
      </c>
      <c r="B38" s="55" t="s">
        <v>62</v>
      </c>
      <c r="C38" s="56" t="s">
        <v>63</v>
      </c>
      <c r="D38" s="57">
        <v>117</v>
      </c>
      <c r="E38" s="58" t="s">
        <v>64</v>
      </c>
      <c r="F38" s="57"/>
      <c r="G38" s="57">
        <v>7967</v>
      </c>
      <c r="H38" s="57" t="s">
        <v>65</v>
      </c>
      <c r="I38" s="57"/>
      <c r="J38" s="57">
        <v>23744</v>
      </c>
      <c r="K38" s="58" t="s">
        <v>66</v>
      </c>
      <c r="L38" s="58"/>
      <c r="M38" s="58"/>
      <c r="N38" s="58"/>
      <c r="O38" s="58"/>
      <c r="P38" s="58"/>
      <c r="Q38" s="58"/>
      <c r="R38" s="58"/>
      <c r="S38" s="58"/>
      <c r="T38" s="58"/>
      <c r="U38" s="58"/>
    </row>
    <row r="39" spans="1:21" s="24" customFormat="1" ht="48" x14ac:dyDescent="0.2">
      <c r="A39" s="59">
        <v>9</v>
      </c>
      <c r="B39" s="60" t="s">
        <v>67</v>
      </c>
      <c r="C39" s="61" t="s">
        <v>61</v>
      </c>
      <c r="D39" s="62">
        <v>334.97</v>
      </c>
      <c r="E39" s="63">
        <v>135.07</v>
      </c>
      <c r="F39" s="62" t="s">
        <v>68</v>
      </c>
      <c r="G39" s="62">
        <v>205</v>
      </c>
      <c r="H39" s="62">
        <v>83</v>
      </c>
      <c r="I39" s="62" t="s">
        <v>69</v>
      </c>
      <c r="J39" s="62">
        <v>2053</v>
      </c>
      <c r="K39" s="63">
        <v>1186</v>
      </c>
      <c r="L39" s="63"/>
      <c r="M39" s="63"/>
      <c r="N39" s="63"/>
      <c r="O39" s="63"/>
      <c r="P39" s="63"/>
      <c r="Q39" s="63"/>
      <c r="R39" s="63"/>
      <c r="S39" s="63"/>
      <c r="T39" s="63"/>
      <c r="U39" s="63" t="s">
        <v>70</v>
      </c>
    </row>
    <row r="40" spans="1:21" s="24" customFormat="1" ht="21" customHeight="1" x14ac:dyDescent="0.2">
      <c r="A40" s="52" t="s">
        <v>71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</row>
    <row r="41" spans="1:21" s="24" customFormat="1" ht="36" x14ac:dyDescent="0.2">
      <c r="A41" s="54">
        <v>10</v>
      </c>
      <c r="B41" s="55" t="s">
        <v>72</v>
      </c>
      <c r="C41" s="56">
        <v>15.7</v>
      </c>
      <c r="D41" s="57"/>
      <c r="E41" s="58"/>
      <c r="F41" s="57"/>
      <c r="G41" s="57"/>
      <c r="H41" s="57"/>
      <c r="I41" s="57"/>
      <c r="J41" s="57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</row>
    <row r="42" spans="1:21" s="24" customFormat="1" ht="72" x14ac:dyDescent="0.2">
      <c r="A42" s="54">
        <v>11</v>
      </c>
      <c r="B42" s="55" t="s">
        <v>73</v>
      </c>
      <c r="C42" s="56" t="s">
        <v>74</v>
      </c>
      <c r="D42" s="57">
        <v>3905.55</v>
      </c>
      <c r="E42" s="58" t="s">
        <v>75</v>
      </c>
      <c r="F42" s="57" t="s">
        <v>76</v>
      </c>
      <c r="G42" s="57">
        <v>123</v>
      </c>
      <c r="H42" s="57" t="s">
        <v>77</v>
      </c>
      <c r="I42" s="57" t="s">
        <v>78</v>
      </c>
      <c r="J42" s="57">
        <v>771</v>
      </c>
      <c r="K42" s="58" t="s">
        <v>79</v>
      </c>
      <c r="L42" s="58"/>
      <c r="M42" s="58"/>
      <c r="N42" s="58"/>
      <c r="O42" s="58"/>
      <c r="P42" s="58"/>
      <c r="Q42" s="58"/>
      <c r="R42" s="58"/>
      <c r="S42" s="58"/>
      <c r="T42" s="58"/>
      <c r="U42" s="58" t="s">
        <v>80</v>
      </c>
    </row>
    <row r="43" spans="1:21" s="24" customFormat="1" ht="60" x14ac:dyDescent="0.2">
      <c r="A43" s="59">
        <v>12</v>
      </c>
      <c r="B43" s="60" t="s">
        <v>81</v>
      </c>
      <c r="C43" s="61" t="s">
        <v>82</v>
      </c>
      <c r="D43" s="62">
        <v>122</v>
      </c>
      <c r="E43" s="63" t="s">
        <v>83</v>
      </c>
      <c r="F43" s="62"/>
      <c r="G43" s="62">
        <v>525</v>
      </c>
      <c r="H43" s="62" t="s">
        <v>84</v>
      </c>
      <c r="I43" s="62"/>
      <c r="J43" s="62">
        <v>2358</v>
      </c>
      <c r="K43" s="63" t="s">
        <v>85</v>
      </c>
      <c r="L43" s="63"/>
      <c r="M43" s="63"/>
      <c r="N43" s="63"/>
      <c r="O43" s="63"/>
      <c r="P43" s="63"/>
      <c r="Q43" s="63"/>
      <c r="R43" s="63"/>
      <c r="S43" s="63"/>
      <c r="T43" s="63"/>
      <c r="U43" s="63"/>
    </row>
    <row r="44" spans="1:21" s="24" customFormat="1" ht="21" customHeight="1" x14ac:dyDescent="0.2">
      <c r="A44" s="52" t="s">
        <v>86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</row>
    <row r="45" spans="1:21" s="24" customFormat="1" ht="17.850000000000001" customHeight="1" x14ac:dyDescent="0.2">
      <c r="A45" s="64" t="s">
        <v>87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</row>
    <row r="46" spans="1:21" s="24" customFormat="1" ht="72" x14ac:dyDescent="0.2">
      <c r="A46" s="54">
        <v>13</v>
      </c>
      <c r="B46" s="55" t="s">
        <v>88</v>
      </c>
      <c r="C46" s="56">
        <v>1</v>
      </c>
      <c r="D46" s="57">
        <v>628.89</v>
      </c>
      <c r="E46" s="58">
        <v>337.21</v>
      </c>
      <c r="F46" s="57">
        <v>291.68</v>
      </c>
      <c r="G46" s="57">
        <v>629</v>
      </c>
      <c r="H46" s="57">
        <v>337</v>
      </c>
      <c r="I46" s="57">
        <v>292</v>
      </c>
      <c r="J46" s="57">
        <v>6697</v>
      </c>
      <c r="K46" s="58">
        <v>4843</v>
      </c>
      <c r="L46" s="58"/>
      <c r="M46" s="58"/>
      <c r="N46" s="58"/>
      <c r="O46" s="58"/>
      <c r="P46" s="58"/>
      <c r="Q46" s="58"/>
      <c r="R46" s="58"/>
      <c r="S46" s="58"/>
      <c r="T46" s="58"/>
      <c r="U46" s="58">
        <v>1854</v>
      </c>
    </row>
    <row r="47" spans="1:21" s="24" customFormat="1" ht="72" x14ac:dyDescent="0.2">
      <c r="A47" s="54">
        <v>14</v>
      </c>
      <c r="B47" s="55" t="s">
        <v>89</v>
      </c>
      <c r="C47" s="56">
        <v>1</v>
      </c>
      <c r="D47" s="57">
        <v>427.45</v>
      </c>
      <c r="E47" s="58">
        <v>176.31</v>
      </c>
      <c r="F47" s="57">
        <v>251.14</v>
      </c>
      <c r="G47" s="57">
        <v>427</v>
      </c>
      <c r="H47" s="57">
        <v>176</v>
      </c>
      <c r="I47" s="57">
        <v>251</v>
      </c>
      <c r="J47" s="57">
        <v>4128</v>
      </c>
      <c r="K47" s="58">
        <v>2532</v>
      </c>
      <c r="L47" s="58"/>
      <c r="M47" s="58"/>
      <c r="N47" s="58"/>
      <c r="O47" s="58"/>
      <c r="P47" s="58"/>
      <c r="Q47" s="58"/>
      <c r="R47" s="58"/>
      <c r="S47" s="58"/>
      <c r="T47" s="58"/>
      <c r="U47" s="58">
        <v>1596</v>
      </c>
    </row>
    <row r="48" spans="1:21" s="24" customFormat="1" ht="84" x14ac:dyDescent="0.2">
      <c r="A48" s="54">
        <v>15</v>
      </c>
      <c r="B48" s="55" t="s">
        <v>90</v>
      </c>
      <c r="C48" s="56" t="s">
        <v>91</v>
      </c>
      <c r="D48" s="57">
        <v>9486.57</v>
      </c>
      <c r="E48" s="58" t="s">
        <v>92</v>
      </c>
      <c r="F48" s="57" t="s">
        <v>93</v>
      </c>
      <c r="G48" s="57">
        <v>13376</v>
      </c>
      <c r="H48" s="57" t="s">
        <v>94</v>
      </c>
      <c r="I48" s="57" t="s">
        <v>95</v>
      </c>
      <c r="J48" s="57">
        <v>34879</v>
      </c>
      <c r="K48" s="58" t="s">
        <v>96</v>
      </c>
      <c r="L48" s="58"/>
      <c r="M48" s="58"/>
      <c r="N48" s="58"/>
      <c r="O48" s="58"/>
      <c r="P48" s="58"/>
      <c r="Q48" s="58"/>
      <c r="R48" s="58"/>
      <c r="S48" s="58"/>
      <c r="T48" s="58"/>
      <c r="U48" s="58" t="s">
        <v>97</v>
      </c>
    </row>
    <row r="49" spans="1:21" s="24" customFormat="1" ht="252" x14ac:dyDescent="0.2">
      <c r="A49" s="54">
        <v>16</v>
      </c>
      <c r="B49" s="55" t="s">
        <v>98</v>
      </c>
      <c r="C49" s="56" t="s">
        <v>91</v>
      </c>
      <c r="D49" s="57">
        <v>27581.54</v>
      </c>
      <c r="E49" s="58" t="s">
        <v>99</v>
      </c>
      <c r="F49" s="57" t="s">
        <v>100</v>
      </c>
      <c r="G49" s="57">
        <v>38890</v>
      </c>
      <c r="H49" s="57" t="s">
        <v>101</v>
      </c>
      <c r="I49" s="57" t="s">
        <v>102</v>
      </c>
      <c r="J49" s="57">
        <v>113840</v>
      </c>
      <c r="K49" s="58" t="s">
        <v>103</v>
      </c>
      <c r="L49" s="58"/>
      <c r="M49" s="58"/>
      <c r="N49" s="58"/>
      <c r="O49" s="58"/>
      <c r="P49" s="58"/>
      <c r="Q49" s="58"/>
      <c r="R49" s="58"/>
      <c r="S49" s="58"/>
      <c r="T49" s="58"/>
      <c r="U49" s="58" t="s">
        <v>104</v>
      </c>
    </row>
    <row r="50" spans="1:21" s="24" customFormat="1" ht="36" x14ac:dyDescent="0.2">
      <c r="A50" s="54">
        <v>17</v>
      </c>
      <c r="B50" s="55" t="s">
        <v>105</v>
      </c>
      <c r="C50" s="56" t="s">
        <v>106</v>
      </c>
      <c r="D50" s="57">
        <v>1180</v>
      </c>
      <c r="E50" s="58" t="s">
        <v>107</v>
      </c>
      <c r="F50" s="57"/>
      <c r="G50" s="57">
        <v>1897</v>
      </c>
      <c r="H50" s="57" t="s">
        <v>108</v>
      </c>
      <c r="I50" s="57"/>
      <c r="J50" s="57">
        <v>21016</v>
      </c>
      <c r="K50" s="58" t="s">
        <v>109</v>
      </c>
      <c r="L50" s="58"/>
      <c r="M50" s="58"/>
      <c r="N50" s="58"/>
      <c r="O50" s="58"/>
      <c r="P50" s="58"/>
      <c r="Q50" s="58"/>
      <c r="R50" s="58"/>
      <c r="S50" s="58"/>
      <c r="T50" s="58"/>
      <c r="U50" s="58"/>
    </row>
    <row r="51" spans="1:21" s="24" customFormat="1" ht="48" x14ac:dyDescent="0.2">
      <c r="A51" s="54">
        <v>18</v>
      </c>
      <c r="B51" s="55" t="s">
        <v>110</v>
      </c>
      <c r="C51" s="56" t="s">
        <v>111</v>
      </c>
      <c r="D51" s="57">
        <v>39779.379999999997</v>
      </c>
      <c r="E51" s="58" t="s">
        <v>112</v>
      </c>
      <c r="F51" s="57"/>
      <c r="G51" s="57">
        <v>11218</v>
      </c>
      <c r="H51" s="57" t="s">
        <v>113</v>
      </c>
      <c r="I51" s="57"/>
      <c r="J51" s="57">
        <v>51507</v>
      </c>
      <c r="K51" s="58" t="s">
        <v>114</v>
      </c>
      <c r="L51" s="58"/>
      <c r="M51" s="58"/>
      <c r="N51" s="58"/>
      <c r="O51" s="58"/>
      <c r="P51" s="58"/>
      <c r="Q51" s="58"/>
      <c r="R51" s="58"/>
      <c r="S51" s="58"/>
      <c r="T51" s="58"/>
      <c r="U51" s="58"/>
    </row>
    <row r="52" spans="1:21" s="24" customFormat="1" ht="72" x14ac:dyDescent="0.2">
      <c r="A52" s="54">
        <v>19</v>
      </c>
      <c r="B52" s="55" t="s">
        <v>115</v>
      </c>
      <c r="C52" s="56">
        <v>137.9</v>
      </c>
      <c r="D52" s="57">
        <v>120.39</v>
      </c>
      <c r="E52" s="58" t="s">
        <v>116</v>
      </c>
      <c r="F52" s="57"/>
      <c r="G52" s="57">
        <v>16602</v>
      </c>
      <c r="H52" s="57" t="s">
        <v>117</v>
      </c>
      <c r="I52" s="57"/>
      <c r="J52" s="57">
        <v>107580</v>
      </c>
      <c r="K52" s="58" t="s">
        <v>118</v>
      </c>
      <c r="L52" s="58"/>
      <c r="M52" s="58"/>
      <c r="N52" s="58"/>
      <c r="O52" s="58"/>
      <c r="P52" s="58"/>
      <c r="Q52" s="58"/>
      <c r="R52" s="58"/>
      <c r="S52" s="58"/>
      <c r="T52" s="58"/>
      <c r="U52" s="58"/>
    </row>
    <row r="53" spans="1:21" s="24" customFormat="1" ht="48" x14ac:dyDescent="0.2">
      <c r="A53" s="54">
        <v>20</v>
      </c>
      <c r="B53" s="55" t="s">
        <v>119</v>
      </c>
      <c r="C53" s="56" t="s">
        <v>120</v>
      </c>
      <c r="D53" s="57">
        <v>2182.5500000000002</v>
      </c>
      <c r="E53" s="58" t="s">
        <v>121</v>
      </c>
      <c r="F53" s="57">
        <v>45.19</v>
      </c>
      <c r="G53" s="57">
        <v>3010</v>
      </c>
      <c r="H53" s="57" t="s">
        <v>122</v>
      </c>
      <c r="I53" s="57">
        <v>62</v>
      </c>
      <c r="J53" s="57">
        <v>29553</v>
      </c>
      <c r="K53" s="58" t="s">
        <v>123</v>
      </c>
      <c r="L53" s="58"/>
      <c r="M53" s="58"/>
      <c r="N53" s="58"/>
      <c r="O53" s="58"/>
      <c r="P53" s="58"/>
      <c r="Q53" s="58"/>
      <c r="R53" s="58"/>
      <c r="S53" s="58"/>
      <c r="T53" s="58"/>
      <c r="U53" s="58">
        <v>326</v>
      </c>
    </row>
    <row r="54" spans="1:21" s="24" customFormat="1" ht="84" x14ac:dyDescent="0.2">
      <c r="A54" s="54">
        <v>21</v>
      </c>
      <c r="B54" s="55" t="s">
        <v>124</v>
      </c>
      <c r="C54" s="56">
        <v>1</v>
      </c>
      <c r="D54" s="57">
        <v>68.7</v>
      </c>
      <c r="E54" s="58" t="s">
        <v>125</v>
      </c>
      <c r="F54" s="57">
        <v>15.81</v>
      </c>
      <c r="G54" s="57">
        <v>69</v>
      </c>
      <c r="H54" s="57" t="s">
        <v>126</v>
      </c>
      <c r="I54" s="57">
        <v>16</v>
      </c>
      <c r="J54" s="57">
        <v>401</v>
      </c>
      <c r="K54" s="58" t="s">
        <v>127</v>
      </c>
      <c r="L54" s="58"/>
      <c r="M54" s="58"/>
      <c r="N54" s="58"/>
      <c r="O54" s="58"/>
      <c r="P54" s="58"/>
      <c r="Q54" s="58"/>
      <c r="R54" s="58"/>
      <c r="S54" s="58"/>
      <c r="T54" s="58"/>
      <c r="U54" s="58">
        <v>57</v>
      </c>
    </row>
    <row r="55" spans="1:21" s="24" customFormat="1" ht="17.850000000000001" customHeight="1" x14ac:dyDescent="0.2">
      <c r="A55" s="64" t="s">
        <v>128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</row>
    <row r="56" spans="1:21" s="24" customFormat="1" ht="72" x14ac:dyDescent="0.2">
      <c r="A56" s="54">
        <v>22</v>
      </c>
      <c r="B56" s="55" t="s">
        <v>129</v>
      </c>
      <c r="C56" s="56" t="s">
        <v>130</v>
      </c>
      <c r="D56" s="57">
        <v>152.57</v>
      </c>
      <c r="E56" s="58" t="s">
        <v>131</v>
      </c>
      <c r="F56" s="57">
        <v>70.58</v>
      </c>
      <c r="G56" s="57">
        <v>15</v>
      </c>
      <c r="H56" s="57">
        <v>8</v>
      </c>
      <c r="I56" s="57">
        <v>7</v>
      </c>
      <c r="J56" s="57">
        <v>123</v>
      </c>
      <c r="K56" s="58" t="s">
        <v>132</v>
      </c>
      <c r="L56" s="58"/>
      <c r="M56" s="58"/>
      <c r="N56" s="58"/>
      <c r="O56" s="58"/>
      <c r="P56" s="58"/>
      <c r="Q56" s="58"/>
      <c r="R56" s="58"/>
      <c r="S56" s="58"/>
      <c r="T56" s="58"/>
      <c r="U56" s="58">
        <v>12</v>
      </c>
    </row>
    <row r="57" spans="1:21" s="24" customFormat="1" ht="60" x14ac:dyDescent="0.2">
      <c r="A57" s="54">
        <v>23</v>
      </c>
      <c r="B57" s="55" t="s">
        <v>133</v>
      </c>
      <c r="C57" s="56">
        <v>151</v>
      </c>
      <c r="D57" s="57">
        <v>40.619999999999997</v>
      </c>
      <c r="E57" s="58" t="s">
        <v>134</v>
      </c>
      <c r="F57" s="57"/>
      <c r="G57" s="57">
        <v>6134</v>
      </c>
      <c r="H57" s="57" t="s">
        <v>135</v>
      </c>
      <c r="I57" s="57"/>
      <c r="J57" s="57">
        <v>39746</v>
      </c>
      <c r="K57" s="58" t="s">
        <v>136</v>
      </c>
      <c r="L57" s="58"/>
      <c r="M57" s="58"/>
      <c r="N57" s="58"/>
      <c r="O57" s="58"/>
      <c r="P57" s="58"/>
      <c r="Q57" s="58"/>
      <c r="R57" s="58"/>
      <c r="S57" s="58"/>
      <c r="T57" s="58"/>
      <c r="U57" s="58"/>
    </row>
    <row r="58" spans="1:21" s="24" customFormat="1" ht="60" x14ac:dyDescent="0.2">
      <c r="A58" s="54">
        <v>24</v>
      </c>
      <c r="B58" s="55" t="s">
        <v>137</v>
      </c>
      <c r="C58" s="56">
        <v>2</v>
      </c>
      <c r="D58" s="57">
        <v>212.58</v>
      </c>
      <c r="E58" s="58" t="s">
        <v>138</v>
      </c>
      <c r="F58" s="57">
        <v>15.14</v>
      </c>
      <c r="G58" s="57">
        <v>425</v>
      </c>
      <c r="H58" s="57" t="s">
        <v>139</v>
      </c>
      <c r="I58" s="57">
        <v>30</v>
      </c>
      <c r="J58" s="57">
        <v>1297</v>
      </c>
      <c r="K58" s="58" t="s">
        <v>140</v>
      </c>
      <c r="L58" s="58"/>
      <c r="M58" s="58"/>
      <c r="N58" s="58"/>
      <c r="O58" s="58"/>
      <c r="P58" s="58"/>
      <c r="Q58" s="58"/>
      <c r="R58" s="58"/>
      <c r="S58" s="58"/>
      <c r="T58" s="58"/>
      <c r="U58" s="58">
        <v>95</v>
      </c>
    </row>
    <row r="59" spans="1:21" s="24" customFormat="1" ht="36" x14ac:dyDescent="0.2">
      <c r="A59" s="54">
        <v>25</v>
      </c>
      <c r="B59" s="55" t="s">
        <v>141</v>
      </c>
      <c r="C59" s="56">
        <v>2</v>
      </c>
      <c r="D59" s="57">
        <v>21.55</v>
      </c>
      <c r="E59" s="58" t="s">
        <v>142</v>
      </c>
      <c r="F59" s="57"/>
      <c r="G59" s="57">
        <v>43</v>
      </c>
      <c r="H59" s="57" t="s">
        <v>143</v>
      </c>
      <c r="I59" s="57"/>
      <c r="J59" s="57">
        <v>279</v>
      </c>
      <c r="K59" s="58" t="s">
        <v>144</v>
      </c>
      <c r="L59" s="58"/>
      <c r="M59" s="58"/>
      <c r="N59" s="58"/>
      <c r="O59" s="58"/>
      <c r="P59" s="58"/>
      <c r="Q59" s="58"/>
      <c r="R59" s="58"/>
      <c r="S59" s="58"/>
      <c r="T59" s="58"/>
      <c r="U59" s="58"/>
    </row>
    <row r="60" spans="1:21" s="24" customFormat="1" ht="72" x14ac:dyDescent="0.2">
      <c r="A60" s="54">
        <v>26</v>
      </c>
      <c r="B60" s="55" t="s">
        <v>145</v>
      </c>
      <c r="C60" s="56">
        <v>2</v>
      </c>
      <c r="D60" s="57">
        <v>212.27</v>
      </c>
      <c r="E60" s="58" t="s">
        <v>146</v>
      </c>
      <c r="F60" s="57">
        <v>16.07</v>
      </c>
      <c r="G60" s="57">
        <v>425</v>
      </c>
      <c r="H60" s="57" t="s">
        <v>147</v>
      </c>
      <c r="I60" s="57">
        <v>32</v>
      </c>
      <c r="J60" s="57">
        <v>1314</v>
      </c>
      <c r="K60" s="58" t="s">
        <v>148</v>
      </c>
      <c r="L60" s="58"/>
      <c r="M60" s="58"/>
      <c r="N60" s="58"/>
      <c r="O60" s="58"/>
      <c r="P60" s="58"/>
      <c r="Q60" s="58"/>
      <c r="R60" s="58"/>
      <c r="S60" s="58"/>
      <c r="T60" s="58"/>
      <c r="U60" s="58">
        <v>102</v>
      </c>
    </row>
    <row r="61" spans="1:21" s="24" customFormat="1" ht="60" x14ac:dyDescent="0.2">
      <c r="A61" s="54">
        <v>27</v>
      </c>
      <c r="B61" s="55" t="s">
        <v>137</v>
      </c>
      <c r="C61" s="56">
        <v>1</v>
      </c>
      <c r="D61" s="57">
        <v>212.58</v>
      </c>
      <c r="E61" s="58" t="s">
        <v>138</v>
      </c>
      <c r="F61" s="57">
        <v>15.14</v>
      </c>
      <c r="G61" s="57">
        <v>213</v>
      </c>
      <c r="H61" s="57" t="s">
        <v>149</v>
      </c>
      <c r="I61" s="57">
        <v>15</v>
      </c>
      <c r="J61" s="57">
        <v>649</v>
      </c>
      <c r="K61" s="58" t="s">
        <v>150</v>
      </c>
      <c r="L61" s="58"/>
      <c r="M61" s="58"/>
      <c r="N61" s="58"/>
      <c r="O61" s="58"/>
      <c r="P61" s="58"/>
      <c r="Q61" s="58"/>
      <c r="R61" s="58"/>
      <c r="S61" s="58"/>
      <c r="T61" s="58"/>
      <c r="U61" s="58">
        <v>47</v>
      </c>
    </row>
    <row r="62" spans="1:21" s="24" customFormat="1" ht="36" x14ac:dyDescent="0.2">
      <c r="A62" s="54">
        <v>28</v>
      </c>
      <c r="B62" s="55" t="s">
        <v>151</v>
      </c>
      <c r="C62" s="56">
        <v>1</v>
      </c>
      <c r="D62" s="57">
        <v>45.69</v>
      </c>
      <c r="E62" s="58" t="s">
        <v>152</v>
      </c>
      <c r="F62" s="57"/>
      <c r="G62" s="57">
        <v>46</v>
      </c>
      <c r="H62" s="57" t="s">
        <v>153</v>
      </c>
      <c r="I62" s="57"/>
      <c r="J62" s="57">
        <v>296</v>
      </c>
      <c r="K62" s="58" t="s">
        <v>154</v>
      </c>
      <c r="L62" s="58"/>
      <c r="M62" s="58"/>
      <c r="N62" s="58"/>
      <c r="O62" s="58"/>
      <c r="P62" s="58"/>
      <c r="Q62" s="58"/>
      <c r="R62" s="58"/>
      <c r="S62" s="58"/>
      <c r="T62" s="58"/>
      <c r="U62" s="58"/>
    </row>
    <row r="63" spans="1:21" s="24" customFormat="1" ht="17.850000000000001" customHeight="1" x14ac:dyDescent="0.2">
      <c r="A63" s="64" t="s">
        <v>155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</row>
    <row r="64" spans="1:21" s="24" customFormat="1" ht="72" x14ac:dyDescent="0.2">
      <c r="A64" s="54">
        <v>29</v>
      </c>
      <c r="B64" s="55" t="s">
        <v>156</v>
      </c>
      <c r="C64" s="56" t="s">
        <v>157</v>
      </c>
      <c r="D64" s="57">
        <v>1151.8</v>
      </c>
      <c r="E64" s="58" t="s">
        <v>158</v>
      </c>
      <c r="F64" s="57" t="s">
        <v>159</v>
      </c>
      <c r="G64" s="57">
        <v>58</v>
      </c>
      <c r="H64" s="57" t="s">
        <v>160</v>
      </c>
      <c r="I64" s="57" t="s">
        <v>161</v>
      </c>
      <c r="J64" s="57">
        <v>434</v>
      </c>
      <c r="K64" s="58" t="s">
        <v>162</v>
      </c>
      <c r="L64" s="58"/>
      <c r="M64" s="58"/>
      <c r="N64" s="58"/>
      <c r="O64" s="58"/>
      <c r="P64" s="58"/>
      <c r="Q64" s="58"/>
      <c r="R64" s="58"/>
      <c r="S64" s="58"/>
      <c r="T64" s="58"/>
      <c r="U64" s="58" t="s">
        <v>163</v>
      </c>
    </row>
    <row r="65" spans="1:21" s="24" customFormat="1" ht="84" x14ac:dyDescent="0.2">
      <c r="A65" s="54">
        <v>30</v>
      </c>
      <c r="B65" s="55" t="s">
        <v>164</v>
      </c>
      <c r="C65" s="56">
        <v>5.05</v>
      </c>
      <c r="D65" s="57">
        <v>30.2</v>
      </c>
      <c r="E65" s="58" t="s">
        <v>165</v>
      </c>
      <c r="F65" s="57"/>
      <c r="G65" s="57">
        <v>153</v>
      </c>
      <c r="H65" s="57" t="s">
        <v>166</v>
      </c>
      <c r="I65" s="57"/>
      <c r="J65" s="57">
        <v>968</v>
      </c>
      <c r="K65" s="58" t="s">
        <v>167</v>
      </c>
      <c r="L65" s="58"/>
      <c r="M65" s="58"/>
      <c r="N65" s="58"/>
      <c r="O65" s="58"/>
      <c r="P65" s="58"/>
      <c r="Q65" s="58"/>
      <c r="R65" s="58"/>
      <c r="S65" s="58"/>
      <c r="T65" s="58"/>
      <c r="U65" s="58"/>
    </row>
    <row r="66" spans="1:21" s="24" customFormat="1" ht="72" x14ac:dyDescent="0.2">
      <c r="A66" s="54">
        <v>31</v>
      </c>
      <c r="B66" s="55" t="s">
        <v>168</v>
      </c>
      <c r="C66" s="56" t="s">
        <v>169</v>
      </c>
      <c r="D66" s="57">
        <v>16033.54</v>
      </c>
      <c r="E66" s="58" t="s">
        <v>170</v>
      </c>
      <c r="F66" s="57" t="s">
        <v>171</v>
      </c>
      <c r="G66" s="57">
        <v>80</v>
      </c>
      <c r="H66" s="57" t="s">
        <v>172</v>
      </c>
      <c r="I66" s="57">
        <v>4</v>
      </c>
      <c r="J66" s="57">
        <v>369</v>
      </c>
      <c r="K66" s="58" t="s">
        <v>173</v>
      </c>
      <c r="L66" s="58"/>
      <c r="M66" s="58"/>
      <c r="N66" s="58"/>
      <c r="O66" s="58"/>
      <c r="P66" s="58"/>
      <c r="Q66" s="58"/>
      <c r="R66" s="58"/>
      <c r="S66" s="58"/>
      <c r="T66" s="58"/>
      <c r="U66" s="58" t="s">
        <v>174</v>
      </c>
    </row>
    <row r="67" spans="1:21" s="24" customFormat="1" ht="60" x14ac:dyDescent="0.2">
      <c r="A67" s="54">
        <v>32</v>
      </c>
      <c r="B67" s="55" t="s">
        <v>175</v>
      </c>
      <c r="C67" s="56">
        <v>5.05</v>
      </c>
      <c r="D67" s="57">
        <v>70.489999999999995</v>
      </c>
      <c r="E67" s="58" t="s">
        <v>176</v>
      </c>
      <c r="F67" s="57"/>
      <c r="G67" s="57">
        <v>356</v>
      </c>
      <c r="H67" s="57" t="s">
        <v>177</v>
      </c>
      <c r="I67" s="57"/>
      <c r="J67" s="57">
        <v>892</v>
      </c>
      <c r="K67" s="58" t="s">
        <v>178</v>
      </c>
      <c r="L67" s="58"/>
      <c r="M67" s="58"/>
      <c r="N67" s="58"/>
      <c r="O67" s="58"/>
      <c r="P67" s="58"/>
      <c r="Q67" s="58"/>
      <c r="R67" s="58"/>
      <c r="S67" s="58"/>
      <c r="T67" s="58"/>
      <c r="U67" s="58"/>
    </row>
    <row r="68" spans="1:21" s="24" customFormat="1" ht="48" x14ac:dyDescent="0.2">
      <c r="A68" s="54">
        <v>33</v>
      </c>
      <c r="B68" s="55" t="s">
        <v>179</v>
      </c>
      <c r="C68" s="56" t="s">
        <v>180</v>
      </c>
      <c r="D68" s="57">
        <v>31686.43</v>
      </c>
      <c r="E68" s="58" t="s">
        <v>181</v>
      </c>
      <c r="F68" s="57" t="s">
        <v>182</v>
      </c>
      <c r="G68" s="57">
        <v>19</v>
      </c>
      <c r="H68" s="57" t="s">
        <v>183</v>
      </c>
      <c r="I68" s="57" t="s">
        <v>184</v>
      </c>
      <c r="J68" s="57">
        <v>166</v>
      </c>
      <c r="K68" s="58" t="s">
        <v>185</v>
      </c>
      <c r="L68" s="58"/>
      <c r="M68" s="58"/>
      <c r="N68" s="58"/>
      <c r="O68" s="58"/>
      <c r="P68" s="58"/>
      <c r="Q68" s="58"/>
      <c r="R68" s="58"/>
      <c r="S68" s="58"/>
      <c r="T68" s="58"/>
      <c r="U68" s="58" t="s">
        <v>186</v>
      </c>
    </row>
    <row r="69" spans="1:21" s="24" customFormat="1" ht="17.850000000000001" customHeight="1" x14ac:dyDescent="0.2">
      <c r="A69" s="64" t="s">
        <v>187</v>
      </c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</row>
    <row r="70" spans="1:21" s="24" customFormat="1" ht="84" x14ac:dyDescent="0.2">
      <c r="A70" s="54">
        <v>34</v>
      </c>
      <c r="B70" s="55" t="s">
        <v>188</v>
      </c>
      <c r="C70" s="56" t="s">
        <v>189</v>
      </c>
      <c r="D70" s="57">
        <v>504.31</v>
      </c>
      <c r="E70" s="58" t="s">
        <v>190</v>
      </c>
      <c r="F70" s="57" t="s">
        <v>191</v>
      </c>
      <c r="G70" s="57">
        <v>2</v>
      </c>
      <c r="H70" s="57" t="s">
        <v>192</v>
      </c>
      <c r="I70" s="57">
        <v>1</v>
      </c>
      <c r="J70" s="57">
        <v>11</v>
      </c>
      <c r="K70" s="58">
        <v>4</v>
      </c>
      <c r="L70" s="58"/>
      <c r="M70" s="58"/>
      <c r="N70" s="58"/>
      <c r="O70" s="58"/>
      <c r="P70" s="58"/>
      <c r="Q70" s="58"/>
      <c r="R70" s="58"/>
      <c r="S70" s="58"/>
      <c r="T70" s="58"/>
      <c r="U70" s="58" t="s">
        <v>193</v>
      </c>
    </row>
    <row r="71" spans="1:21" s="24" customFormat="1" ht="36" x14ac:dyDescent="0.2">
      <c r="A71" s="54">
        <v>35</v>
      </c>
      <c r="B71" s="55" t="s">
        <v>194</v>
      </c>
      <c r="C71" s="56">
        <v>3</v>
      </c>
      <c r="D71" s="57">
        <v>0.3</v>
      </c>
      <c r="E71" s="58" t="s">
        <v>195</v>
      </c>
      <c r="F71" s="57"/>
      <c r="G71" s="57">
        <v>1</v>
      </c>
      <c r="H71" s="57" t="s">
        <v>192</v>
      </c>
      <c r="I71" s="57"/>
      <c r="J71" s="57">
        <v>4</v>
      </c>
      <c r="K71" s="58" t="s">
        <v>196</v>
      </c>
      <c r="L71" s="58"/>
      <c r="M71" s="58"/>
      <c r="N71" s="58"/>
      <c r="O71" s="58"/>
      <c r="P71" s="58"/>
      <c r="Q71" s="58"/>
      <c r="R71" s="58"/>
      <c r="S71" s="58"/>
      <c r="T71" s="58"/>
      <c r="U71" s="58"/>
    </row>
    <row r="72" spans="1:21" s="24" customFormat="1" ht="17.850000000000001" customHeight="1" x14ac:dyDescent="0.2">
      <c r="A72" s="64" t="s">
        <v>197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</row>
    <row r="73" spans="1:21" s="24" customFormat="1" ht="36" x14ac:dyDescent="0.2">
      <c r="A73" s="54">
        <v>36</v>
      </c>
      <c r="B73" s="55" t="s">
        <v>198</v>
      </c>
      <c r="C73" s="56" t="s">
        <v>199</v>
      </c>
      <c r="D73" s="57">
        <v>1232.94</v>
      </c>
      <c r="E73" s="58" t="s">
        <v>200</v>
      </c>
      <c r="F73" s="57"/>
      <c r="G73" s="57">
        <v>12</v>
      </c>
      <c r="H73" s="57" t="s">
        <v>201</v>
      </c>
      <c r="I73" s="57"/>
      <c r="J73" s="57">
        <v>142</v>
      </c>
      <c r="K73" s="58" t="s">
        <v>202</v>
      </c>
      <c r="L73" s="58"/>
      <c r="M73" s="58"/>
      <c r="N73" s="58"/>
      <c r="O73" s="58"/>
      <c r="P73" s="58"/>
      <c r="Q73" s="58"/>
      <c r="R73" s="58"/>
      <c r="S73" s="58"/>
      <c r="T73" s="58"/>
      <c r="U73" s="58"/>
    </row>
    <row r="74" spans="1:21" s="24" customFormat="1" ht="36" x14ac:dyDescent="0.2">
      <c r="A74" s="54">
        <v>37</v>
      </c>
      <c r="B74" s="55" t="s">
        <v>203</v>
      </c>
      <c r="C74" s="56">
        <v>1</v>
      </c>
      <c r="D74" s="57">
        <v>99.9</v>
      </c>
      <c r="E74" s="58" t="s">
        <v>204</v>
      </c>
      <c r="F74" s="57"/>
      <c r="G74" s="57">
        <v>100</v>
      </c>
      <c r="H74" s="57" t="s">
        <v>205</v>
      </c>
      <c r="I74" s="57"/>
      <c r="J74" s="57">
        <v>319</v>
      </c>
      <c r="K74" s="58" t="s">
        <v>206</v>
      </c>
      <c r="L74" s="58"/>
      <c r="M74" s="58"/>
      <c r="N74" s="58"/>
      <c r="O74" s="58"/>
      <c r="P74" s="58"/>
      <c r="Q74" s="58"/>
      <c r="R74" s="58"/>
      <c r="S74" s="58"/>
      <c r="T74" s="58"/>
      <c r="U74" s="58"/>
    </row>
    <row r="75" spans="1:21" s="24" customFormat="1" ht="17.850000000000001" customHeight="1" x14ac:dyDescent="0.2">
      <c r="A75" s="64" t="s">
        <v>207</v>
      </c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</row>
    <row r="76" spans="1:21" s="24" customFormat="1" ht="84" x14ac:dyDescent="0.2">
      <c r="A76" s="54">
        <v>38</v>
      </c>
      <c r="B76" s="55" t="s">
        <v>208</v>
      </c>
      <c r="C76" s="56">
        <v>1</v>
      </c>
      <c r="D76" s="57">
        <v>33.979999999999997</v>
      </c>
      <c r="E76" s="58" t="s">
        <v>209</v>
      </c>
      <c r="F76" s="57">
        <v>12.49</v>
      </c>
      <c r="G76" s="57">
        <v>34</v>
      </c>
      <c r="H76" s="57" t="s">
        <v>210</v>
      </c>
      <c r="I76" s="57">
        <v>12</v>
      </c>
      <c r="J76" s="57">
        <v>316</v>
      </c>
      <c r="K76" s="58" t="s">
        <v>211</v>
      </c>
      <c r="L76" s="58"/>
      <c r="M76" s="58"/>
      <c r="N76" s="58"/>
      <c r="O76" s="58"/>
      <c r="P76" s="58"/>
      <c r="Q76" s="58"/>
      <c r="R76" s="58"/>
      <c r="S76" s="58"/>
      <c r="T76" s="58"/>
      <c r="U76" s="58">
        <v>38</v>
      </c>
    </row>
    <row r="77" spans="1:21" s="24" customFormat="1" ht="48" x14ac:dyDescent="0.2">
      <c r="A77" s="54">
        <v>39</v>
      </c>
      <c r="B77" s="55" t="s">
        <v>212</v>
      </c>
      <c r="C77" s="56">
        <v>1</v>
      </c>
      <c r="D77" s="57">
        <v>164.79</v>
      </c>
      <c r="E77" s="58" t="s">
        <v>213</v>
      </c>
      <c r="F77" s="57"/>
      <c r="G77" s="57">
        <v>165</v>
      </c>
      <c r="H77" s="57" t="s">
        <v>214</v>
      </c>
      <c r="I77" s="57"/>
      <c r="J77" s="57">
        <v>1068</v>
      </c>
      <c r="K77" s="58" t="s">
        <v>215</v>
      </c>
      <c r="L77" s="58"/>
      <c r="M77" s="58"/>
      <c r="N77" s="58"/>
      <c r="O77" s="58"/>
      <c r="P77" s="58"/>
      <c r="Q77" s="58"/>
      <c r="R77" s="58"/>
      <c r="S77" s="58"/>
      <c r="T77" s="58"/>
      <c r="U77" s="58"/>
    </row>
    <row r="78" spans="1:21" s="24" customFormat="1" ht="60" x14ac:dyDescent="0.2">
      <c r="A78" s="54">
        <v>40</v>
      </c>
      <c r="B78" s="55" t="s">
        <v>137</v>
      </c>
      <c r="C78" s="56">
        <v>1</v>
      </c>
      <c r="D78" s="57">
        <v>212.58</v>
      </c>
      <c r="E78" s="58" t="s">
        <v>138</v>
      </c>
      <c r="F78" s="57">
        <v>15.14</v>
      </c>
      <c r="G78" s="57">
        <v>213</v>
      </c>
      <c r="H78" s="57" t="s">
        <v>149</v>
      </c>
      <c r="I78" s="57">
        <v>15</v>
      </c>
      <c r="J78" s="57">
        <v>649</v>
      </c>
      <c r="K78" s="58" t="s">
        <v>150</v>
      </c>
      <c r="L78" s="58"/>
      <c r="M78" s="58"/>
      <c r="N78" s="58"/>
      <c r="O78" s="58"/>
      <c r="P78" s="58"/>
      <c r="Q78" s="58"/>
      <c r="R78" s="58"/>
      <c r="S78" s="58"/>
      <c r="T78" s="58"/>
      <c r="U78" s="58">
        <v>47</v>
      </c>
    </row>
    <row r="79" spans="1:21" s="24" customFormat="1" ht="36" x14ac:dyDescent="0.2">
      <c r="A79" s="54">
        <v>41</v>
      </c>
      <c r="B79" s="55" t="s">
        <v>151</v>
      </c>
      <c r="C79" s="56">
        <v>1</v>
      </c>
      <c r="D79" s="57">
        <v>45.69</v>
      </c>
      <c r="E79" s="58" t="s">
        <v>152</v>
      </c>
      <c r="F79" s="57"/>
      <c r="G79" s="57">
        <v>46</v>
      </c>
      <c r="H79" s="57" t="s">
        <v>153</v>
      </c>
      <c r="I79" s="57"/>
      <c r="J79" s="57">
        <v>296</v>
      </c>
      <c r="K79" s="58" t="s">
        <v>154</v>
      </c>
      <c r="L79" s="58"/>
      <c r="M79" s="58"/>
      <c r="N79" s="58"/>
      <c r="O79" s="58"/>
      <c r="P79" s="58"/>
      <c r="Q79" s="58"/>
      <c r="R79" s="58"/>
      <c r="S79" s="58"/>
      <c r="T79" s="58"/>
      <c r="U79" s="58"/>
    </row>
    <row r="80" spans="1:21" s="24" customFormat="1" ht="60" x14ac:dyDescent="0.2">
      <c r="A80" s="54">
        <v>42</v>
      </c>
      <c r="B80" s="55" t="s">
        <v>216</v>
      </c>
      <c r="C80" s="56" t="s">
        <v>217</v>
      </c>
      <c r="D80" s="57">
        <v>17726.43</v>
      </c>
      <c r="E80" s="58" t="s">
        <v>218</v>
      </c>
      <c r="F80" s="57" t="s">
        <v>182</v>
      </c>
      <c r="G80" s="57">
        <v>4</v>
      </c>
      <c r="H80" s="57" t="s">
        <v>219</v>
      </c>
      <c r="I80" s="57">
        <v>2</v>
      </c>
      <c r="J80" s="57">
        <v>31</v>
      </c>
      <c r="K80" s="58" t="s">
        <v>220</v>
      </c>
      <c r="L80" s="58"/>
      <c r="M80" s="58"/>
      <c r="N80" s="58"/>
      <c r="O80" s="58"/>
      <c r="P80" s="58"/>
      <c r="Q80" s="58"/>
      <c r="R80" s="58"/>
      <c r="S80" s="58"/>
      <c r="T80" s="58"/>
      <c r="U80" s="58" t="s">
        <v>221</v>
      </c>
    </row>
    <row r="81" spans="1:21" s="24" customFormat="1" ht="72" x14ac:dyDescent="0.2">
      <c r="A81" s="54">
        <v>43</v>
      </c>
      <c r="B81" s="55" t="s">
        <v>222</v>
      </c>
      <c r="C81" s="56">
        <v>1</v>
      </c>
      <c r="D81" s="57">
        <v>42.5</v>
      </c>
      <c r="E81" s="58" t="s">
        <v>223</v>
      </c>
      <c r="F81" s="57"/>
      <c r="G81" s="57">
        <v>43</v>
      </c>
      <c r="H81" s="57" t="s">
        <v>143</v>
      </c>
      <c r="I81" s="57"/>
      <c r="J81" s="57">
        <v>33</v>
      </c>
      <c r="K81" s="58" t="s">
        <v>224</v>
      </c>
      <c r="L81" s="58"/>
      <c r="M81" s="58"/>
      <c r="N81" s="58"/>
      <c r="O81" s="58"/>
      <c r="P81" s="58"/>
      <c r="Q81" s="58"/>
      <c r="R81" s="58"/>
      <c r="S81" s="58"/>
      <c r="T81" s="58"/>
      <c r="U81" s="58"/>
    </row>
    <row r="82" spans="1:21" s="24" customFormat="1" ht="36" x14ac:dyDescent="0.2">
      <c r="A82" s="54">
        <v>44</v>
      </c>
      <c r="B82" s="55" t="s">
        <v>225</v>
      </c>
      <c r="C82" s="56">
        <v>1</v>
      </c>
      <c r="D82" s="57">
        <v>453.7</v>
      </c>
      <c r="E82" s="58" t="s">
        <v>226</v>
      </c>
      <c r="F82" s="57"/>
      <c r="G82" s="57">
        <v>454</v>
      </c>
      <c r="H82" s="57" t="s">
        <v>227</v>
      </c>
      <c r="I82" s="57"/>
      <c r="J82" s="57">
        <v>2940</v>
      </c>
      <c r="K82" s="58" t="s">
        <v>228</v>
      </c>
      <c r="L82" s="58"/>
      <c r="M82" s="58"/>
      <c r="N82" s="58"/>
      <c r="O82" s="58"/>
      <c r="P82" s="58"/>
      <c r="Q82" s="58"/>
      <c r="R82" s="58"/>
      <c r="S82" s="58"/>
      <c r="T82" s="58"/>
      <c r="U82" s="58"/>
    </row>
    <row r="83" spans="1:21" s="24" customFormat="1" ht="48" x14ac:dyDescent="0.2">
      <c r="A83" s="54">
        <v>45</v>
      </c>
      <c r="B83" s="55" t="s">
        <v>62</v>
      </c>
      <c r="C83" s="56">
        <v>1.6</v>
      </c>
      <c r="D83" s="57">
        <v>117</v>
      </c>
      <c r="E83" s="58" t="s">
        <v>64</v>
      </c>
      <c r="F83" s="57"/>
      <c r="G83" s="57">
        <v>187</v>
      </c>
      <c r="H83" s="57" t="s">
        <v>229</v>
      </c>
      <c r="I83" s="57"/>
      <c r="J83" s="57">
        <v>558</v>
      </c>
      <c r="K83" s="58" t="s">
        <v>230</v>
      </c>
      <c r="L83" s="58"/>
      <c r="M83" s="58"/>
      <c r="N83" s="58"/>
      <c r="O83" s="58"/>
      <c r="P83" s="58"/>
      <c r="Q83" s="58"/>
      <c r="R83" s="58"/>
      <c r="S83" s="58"/>
      <c r="T83" s="58"/>
      <c r="U83" s="58"/>
    </row>
    <row r="84" spans="1:21" s="24" customFormat="1" ht="36" x14ac:dyDescent="0.2">
      <c r="A84" s="54">
        <v>46</v>
      </c>
      <c r="B84" s="55" t="s">
        <v>231</v>
      </c>
      <c r="C84" s="56">
        <v>0.4</v>
      </c>
      <c r="D84" s="57">
        <v>592</v>
      </c>
      <c r="E84" s="58" t="s">
        <v>232</v>
      </c>
      <c r="F84" s="57"/>
      <c r="G84" s="57">
        <v>237</v>
      </c>
      <c r="H84" s="57" t="s">
        <v>233</v>
      </c>
      <c r="I84" s="57"/>
      <c r="J84" s="57">
        <v>1179</v>
      </c>
      <c r="K84" s="58" t="s">
        <v>234</v>
      </c>
      <c r="L84" s="58"/>
      <c r="M84" s="58"/>
      <c r="N84" s="58"/>
      <c r="O84" s="58"/>
      <c r="P84" s="58"/>
      <c r="Q84" s="58"/>
      <c r="R84" s="58"/>
      <c r="S84" s="58"/>
      <c r="T84" s="58"/>
      <c r="U84" s="58"/>
    </row>
    <row r="85" spans="1:21" s="24" customFormat="1" ht="60" x14ac:dyDescent="0.2">
      <c r="A85" s="54">
        <v>47</v>
      </c>
      <c r="B85" s="55" t="s">
        <v>235</v>
      </c>
      <c r="C85" s="56">
        <v>1</v>
      </c>
      <c r="D85" s="57">
        <v>34.409999999999997</v>
      </c>
      <c r="E85" s="58" t="s">
        <v>236</v>
      </c>
      <c r="F85" s="57" t="s">
        <v>237</v>
      </c>
      <c r="G85" s="57">
        <v>34</v>
      </c>
      <c r="H85" s="57" t="s">
        <v>238</v>
      </c>
      <c r="I85" s="57" t="s">
        <v>239</v>
      </c>
      <c r="J85" s="57">
        <v>264</v>
      </c>
      <c r="K85" s="58" t="s">
        <v>240</v>
      </c>
      <c r="L85" s="58"/>
      <c r="M85" s="58"/>
      <c r="N85" s="58"/>
      <c r="O85" s="58"/>
      <c r="P85" s="58"/>
      <c r="Q85" s="58"/>
      <c r="R85" s="58"/>
      <c r="S85" s="58"/>
      <c r="T85" s="58"/>
      <c r="U85" s="58" t="s">
        <v>241</v>
      </c>
    </row>
    <row r="86" spans="1:21" s="24" customFormat="1" ht="72" x14ac:dyDescent="0.2">
      <c r="A86" s="54">
        <v>48</v>
      </c>
      <c r="B86" s="55" t="s">
        <v>242</v>
      </c>
      <c r="C86" s="56">
        <v>1</v>
      </c>
      <c r="D86" s="57">
        <v>21.8</v>
      </c>
      <c r="E86" s="58" t="s">
        <v>243</v>
      </c>
      <c r="F86" s="57"/>
      <c r="G86" s="57">
        <v>22</v>
      </c>
      <c r="H86" s="57" t="s">
        <v>244</v>
      </c>
      <c r="I86" s="57"/>
      <c r="J86" s="57">
        <v>117</v>
      </c>
      <c r="K86" s="58" t="s">
        <v>64</v>
      </c>
      <c r="L86" s="58"/>
      <c r="M86" s="58"/>
      <c r="N86" s="58"/>
      <c r="O86" s="58"/>
      <c r="P86" s="58"/>
      <c r="Q86" s="58"/>
      <c r="R86" s="58"/>
      <c r="S86" s="58"/>
      <c r="T86" s="58"/>
      <c r="U86" s="58"/>
    </row>
    <row r="87" spans="1:21" s="24" customFormat="1" ht="48" x14ac:dyDescent="0.2">
      <c r="A87" s="54">
        <v>49</v>
      </c>
      <c r="B87" s="55" t="s">
        <v>245</v>
      </c>
      <c r="C87" s="56" t="s">
        <v>246</v>
      </c>
      <c r="D87" s="57">
        <v>79.12</v>
      </c>
      <c r="E87" s="58" t="s">
        <v>247</v>
      </c>
      <c r="F87" s="57"/>
      <c r="G87" s="57">
        <v>8</v>
      </c>
      <c r="H87" s="57" t="s">
        <v>248</v>
      </c>
      <c r="I87" s="57"/>
      <c r="J87" s="57">
        <v>182</v>
      </c>
      <c r="K87" s="58" t="s">
        <v>249</v>
      </c>
      <c r="L87" s="58"/>
      <c r="M87" s="58"/>
      <c r="N87" s="58"/>
      <c r="O87" s="58"/>
      <c r="P87" s="58"/>
      <c r="Q87" s="58"/>
      <c r="R87" s="58"/>
      <c r="S87" s="58"/>
      <c r="T87" s="58"/>
      <c r="U87" s="58"/>
    </row>
    <row r="88" spans="1:21" s="24" customFormat="1" ht="36" x14ac:dyDescent="0.2">
      <c r="A88" s="54">
        <v>50</v>
      </c>
      <c r="B88" s="55" t="s">
        <v>250</v>
      </c>
      <c r="C88" s="56" t="s">
        <v>251</v>
      </c>
      <c r="D88" s="57">
        <v>10.72</v>
      </c>
      <c r="E88" s="58" t="s">
        <v>252</v>
      </c>
      <c r="F88" s="57"/>
      <c r="G88" s="57">
        <v>16</v>
      </c>
      <c r="H88" s="57" t="s">
        <v>253</v>
      </c>
      <c r="I88" s="57"/>
      <c r="J88" s="57">
        <v>101</v>
      </c>
      <c r="K88" s="58" t="s">
        <v>254</v>
      </c>
      <c r="L88" s="58"/>
      <c r="M88" s="58"/>
      <c r="N88" s="58"/>
      <c r="O88" s="58"/>
      <c r="P88" s="58"/>
      <c r="Q88" s="58"/>
      <c r="R88" s="58"/>
      <c r="S88" s="58"/>
      <c r="T88" s="58"/>
      <c r="U88" s="58"/>
    </row>
    <row r="89" spans="1:21" s="24" customFormat="1" ht="48" x14ac:dyDescent="0.2">
      <c r="A89" s="54">
        <v>51</v>
      </c>
      <c r="B89" s="55" t="s">
        <v>255</v>
      </c>
      <c r="C89" s="56" t="s">
        <v>256</v>
      </c>
      <c r="D89" s="57">
        <v>2182.5500000000002</v>
      </c>
      <c r="E89" s="58" t="s">
        <v>121</v>
      </c>
      <c r="F89" s="57">
        <v>45.19</v>
      </c>
      <c r="G89" s="57">
        <v>3</v>
      </c>
      <c r="H89" s="57" t="s">
        <v>47</v>
      </c>
      <c r="I89" s="57"/>
      <c r="J89" s="57">
        <v>32</v>
      </c>
      <c r="K89" s="58" t="s">
        <v>257</v>
      </c>
      <c r="L89" s="58"/>
      <c r="M89" s="58"/>
      <c r="N89" s="58"/>
      <c r="O89" s="58"/>
      <c r="P89" s="58"/>
      <c r="Q89" s="58"/>
      <c r="R89" s="58"/>
      <c r="S89" s="58"/>
      <c r="T89" s="58"/>
      <c r="U89" s="58"/>
    </row>
    <row r="90" spans="1:21" s="24" customFormat="1" ht="84" x14ac:dyDescent="0.2">
      <c r="A90" s="54">
        <v>52</v>
      </c>
      <c r="B90" s="55" t="s">
        <v>258</v>
      </c>
      <c r="C90" s="56">
        <v>1</v>
      </c>
      <c r="D90" s="57">
        <v>19.98</v>
      </c>
      <c r="E90" s="58" t="s">
        <v>259</v>
      </c>
      <c r="F90" s="57">
        <v>4.5999999999999996</v>
      </c>
      <c r="G90" s="57">
        <v>20</v>
      </c>
      <c r="H90" s="57" t="s">
        <v>260</v>
      </c>
      <c r="I90" s="57">
        <v>5</v>
      </c>
      <c r="J90" s="57">
        <v>117</v>
      </c>
      <c r="K90" s="58" t="s">
        <v>261</v>
      </c>
      <c r="L90" s="58"/>
      <c r="M90" s="58"/>
      <c r="N90" s="58"/>
      <c r="O90" s="58"/>
      <c r="P90" s="58"/>
      <c r="Q90" s="58"/>
      <c r="R90" s="58"/>
      <c r="S90" s="58"/>
      <c r="T90" s="58"/>
      <c r="U90" s="58">
        <v>16</v>
      </c>
    </row>
    <row r="91" spans="1:21" s="24" customFormat="1" ht="48" x14ac:dyDescent="0.2">
      <c r="A91" s="54">
        <v>53</v>
      </c>
      <c r="B91" s="55" t="s">
        <v>262</v>
      </c>
      <c r="C91" s="56" t="s">
        <v>263</v>
      </c>
      <c r="D91" s="57">
        <v>6383.96</v>
      </c>
      <c r="E91" s="58" t="s">
        <v>264</v>
      </c>
      <c r="F91" s="57" t="s">
        <v>265</v>
      </c>
      <c r="G91" s="57">
        <v>6</v>
      </c>
      <c r="H91" s="57" t="s">
        <v>266</v>
      </c>
      <c r="I91" s="57">
        <v>2</v>
      </c>
      <c r="J91" s="57">
        <v>45</v>
      </c>
      <c r="K91" s="58" t="s">
        <v>267</v>
      </c>
      <c r="L91" s="58"/>
      <c r="M91" s="58"/>
      <c r="N91" s="58"/>
      <c r="O91" s="58"/>
      <c r="P91" s="58"/>
      <c r="Q91" s="58"/>
      <c r="R91" s="58"/>
      <c r="S91" s="58"/>
      <c r="T91" s="58"/>
      <c r="U91" s="58" t="s">
        <v>268</v>
      </c>
    </row>
    <row r="92" spans="1:21" s="24" customFormat="1" ht="48" x14ac:dyDescent="0.2">
      <c r="A92" s="54">
        <v>54</v>
      </c>
      <c r="B92" s="55" t="s">
        <v>269</v>
      </c>
      <c r="C92" s="56">
        <v>0.10199999999999999</v>
      </c>
      <c r="D92" s="57">
        <v>568</v>
      </c>
      <c r="E92" s="58" t="s">
        <v>270</v>
      </c>
      <c r="F92" s="57"/>
      <c r="G92" s="57">
        <v>58</v>
      </c>
      <c r="H92" s="57" t="s">
        <v>271</v>
      </c>
      <c r="I92" s="57"/>
      <c r="J92" s="57">
        <v>277</v>
      </c>
      <c r="K92" s="58" t="s">
        <v>272</v>
      </c>
      <c r="L92" s="58"/>
      <c r="M92" s="58"/>
      <c r="N92" s="58"/>
      <c r="O92" s="58"/>
      <c r="P92" s="58"/>
      <c r="Q92" s="58"/>
      <c r="R92" s="58"/>
      <c r="S92" s="58"/>
      <c r="T92" s="58"/>
      <c r="U92" s="58"/>
    </row>
    <row r="93" spans="1:21" s="24" customFormat="1" ht="17.850000000000001" customHeight="1" x14ac:dyDescent="0.2">
      <c r="A93" s="64" t="s">
        <v>273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</row>
    <row r="94" spans="1:21" s="24" customFormat="1" ht="72" x14ac:dyDescent="0.2">
      <c r="A94" s="54">
        <v>55</v>
      </c>
      <c r="B94" s="55" t="s">
        <v>274</v>
      </c>
      <c r="C94" s="56">
        <v>1</v>
      </c>
      <c r="D94" s="57">
        <v>39.58</v>
      </c>
      <c r="E94" s="58" t="s">
        <v>275</v>
      </c>
      <c r="F94" s="57">
        <v>15.14</v>
      </c>
      <c r="G94" s="57">
        <v>40</v>
      </c>
      <c r="H94" s="57" t="s">
        <v>276</v>
      </c>
      <c r="I94" s="57">
        <v>15</v>
      </c>
      <c r="J94" s="57">
        <v>323</v>
      </c>
      <c r="K94" s="58" t="s">
        <v>277</v>
      </c>
      <c r="L94" s="58"/>
      <c r="M94" s="58"/>
      <c r="N94" s="58"/>
      <c r="O94" s="58"/>
      <c r="P94" s="58"/>
      <c r="Q94" s="58"/>
      <c r="R94" s="58"/>
      <c r="S94" s="58"/>
      <c r="T94" s="58"/>
      <c r="U94" s="58">
        <v>47</v>
      </c>
    </row>
    <row r="95" spans="1:21" s="24" customFormat="1" ht="36" x14ac:dyDescent="0.2">
      <c r="A95" s="54">
        <v>56</v>
      </c>
      <c r="B95" s="55" t="s">
        <v>278</v>
      </c>
      <c r="C95" s="56">
        <v>2</v>
      </c>
      <c r="D95" s="57">
        <v>51.37</v>
      </c>
      <c r="E95" s="58" t="s">
        <v>279</v>
      </c>
      <c r="F95" s="57"/>
      <c r="G95" s="57">
        <v>103</v>
      </c>
      <c r="H95" s="57" t="s">
        <v>280</v>
      </c>
      <c r="I95" s="57"/>
      <c r="J95" s="57">
        <v>666</v>
      </c>
      <c r="K95" s="58" t="s">
        <v>281</v>
      </c>
      <c r="L95" s="58"/>
      <c r="M95" s="58"/>
      <c r="N95" s="58"/>
      <c r="O95" s="58"/>
      <c r="P95" s="58"/>
      <c r="Q95" s="58"/>
      <c r="R95" s="58"/>
      <c r="S95" s="58"/>
      <c r="T95" s="58"/>
      <c r="U95" s="58"/>
    </row>
    <row r="96" spans="1:21" s="24" customFormat="1" ht="72" x14ac:dyDescent="0.2">
      <c r="A96" s="54">
        <v>57</v>
      </c>
      <c r="B96" s="55" t="s">
        <v>282</v>
      </c>
      <c r="C96" s="56">
        <v>1</v>
      </c>
      <c r="D96" s="57">
        <v>1793.59</v>
      </c>
      <c r="E96" s="58" t="s">
        <v>283</v>
      </c>
      <c r="F96" s="57"/>
      <c r="G96" s="57">
        <v>1794</v>
      </c>
      <c r="H96" s="57" t="s">
        <v>284</v>
      </c>
      <c r="I96" s="57"/>
      <c r="J96" s="57">
        <v>11622</v>
      </c>
      <c r="K96" s="58" t="s">
        <v>285</v>
      </c>
      <c r="L96" s="58"/>
      <c r="M96" s="58"/>
      <c r="N96" s="58"/>
      <c r="O96" s="58"/>
      <c r="P96" s="58"/>
      <c r="Q96" s="58"/>
      <c r="R96" s="58"/>
      <c r="S96" s="58"/>
      <c r="T96" s="58"/>
      <c r="U96" s="58"/>
    </row>
    <row r="97" spans="1:21" s="24" customFormat="1" ht="72" x14ac:dyDescent="0.2">
      <c r="A97" s="54">
        <v>58</v>
      </c>
      <c r="B97" s="55" t="s">
        <v>286</v>
      </c>
      <c r="C97" s="56">
        <v>1</v>
      </c>
      <c r="D97" s="57">
        <v>1183.8399999999999</v>
      </c>
      <c r="E97" s="58" t="s">
        <v>287</v>
      </c>
      <c r="F97" s="57"/>
      <c r="G97" s="57">
        <v>1184</v>
      </c>
      <c r="H97" s="57" t="s">
        <v>288</v>
      </c>
      <c r="I97" s="57"/>
      <c r="J97" s="57">
        <v>7671</v>
      </c>
      <c r="K97" s="58" t="s">
        <v>289</v>
      </c>
      <c r="L97" s="58"/>
      <c r="M97" s="58"/>
      <c r="N97" s="58"/>
      <c r="O97" s="58"/>
      <c r="P97" s="58"/>
      <c r="Q97" s="58"/>
      <c r="R97" s="58"/>
      <c r="S97" s="58"/>
      <c r="T97" s="58"/>
      <c r="U97" s="58"/>
    </row>
    <row r="98" spans="1:21" s="24" customFormat="1" ht="60" x14ac:dyDescent="0.2">
      <c r="A98" s="54">
        <v>59</v>
      </c>
      <c r="B98" s="55" t="s">
        <v>290</v>
      </c>
      <c r="C98" s="56">
        <v>1</v>
      </c>
      <c r="D98" s="57">
        <v>802.08</v>
      </c>
      <c r="E98" s="58" t="s">
        <v>291</v>
      </c>
      <c r="F98" s="57"/>
      <c r="G98" s="57">
        <v>802</v>
      </c>
      <c r="H98" s="57" t="s">
        <v>292</v>
      </c>
      <c r="I98" s="57"/>
      <c r="J98" s="57">
        <v>5197</v>
      </c>
      <c r="K98" s="58" t="s">
        <v>293</v>
      </c>
      <c r="L98" s="58"/>
      <c r="M98" s="58"/>
      <c r="N98" s="58"/>
      <c r="O98" s="58"/>
      <c r="P98" s="58"/>
      <c r="Q98" s="58"/>
      <c r="R98" s="58"/>
      <c r="S98" s="58"/>
      <c r="T98" s="58"/>
      <c r="U98" s="58"/>
    </row>
    <row r="99" spans="1:21" s="24" customFormat="1" ht="84" x14ac:dyDescent="0.2">
      <c r="A99" s="59">
        <v>60</v>
      </c>
      <c r="B99" s="60" t="s">
        <v>294</v>
      </c>
      <c r="C99" s="61">
        <v>1</v>
      </c>
      <c r="D99" s="62">
        <v>39.270000000000003</v>
      </c>
      <c r="E99" s="63" t="s">
        <v>295</v>
      </c>
      <c r="F99" s="62">
        <v>16.07</v>
      </c>
      <c r="G99" s="62">
        <v>39</v>
      </c>
      <c r="H99" s="62" t="s">
        <v>296</v>
      </c>
      <c r="I99" s="62">
        <v>16</v>
      </c>
      <c r="J99" s="62">
        <v>331</v>
      </c>
      <c r="K99" s="63" t="s">
        <v>297</v>
      </c>
      <c r="L99" s="63"/>
      <c r="M99" s="63"/>
      <c r="N99" s="63"/>
      <c r="O99" s="63"/>
      <c r="P99" s="63"/>
      <c r="Q99" s="63"/>
      <c r="R99" s="63"/>
      <c r="S99" s="63"/>
      <c r="T99" s="63"/>
      <c r="U99" s="63">
        <v>51</v>
      </c>
    </row>
    <row r="100" spans="1:21" s="24" customFormat="1" ht="21" customHeight="1" x14ac:dyDescent="0.2">
      <c r="A100" s="52" t="s">
        <v>298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</row>
    <row r="101" spans="1:21" s="24" customFormat="1" ht="60" x14ac:dyDescent="0.2">
      <c r="A101" s="54">
        <v>61</v>
      </c>
      <c r="B101" s="55" t="s">
        <v>299</v>
      </c>
      <c r="C101" s="56">
        <v>1</v>
      </c>
      <c r="D101" s="57">
        <v>108.63</v>
      </c>
      <c r="E101" s="58" t="s">
        <v>300</v>
      </c>
      <c r="F101" s="57">
        <v>52.17</v>
      </c>
      <c r="G101" s="57">
        <v>109</v>
      </c>
      <c r="H101" s="57" t="s">
        <v>301</v>
      </c>
      <c r="I101" s="57">
        <v>52</v>
      </c>
      <c r="J101" s="57">
        <v>818</v>
      </c>
      <c r="K101" s="58" t="s">
        <v>302</v>
      </c>
      <c r="L101" s="58"/>
      <c r="M101" s="58"/>
      <c r="N101" s="58"/>
      <c r="O101" s="58"/>
      <c r="P101" s="58"/>
      <c r="Q101" s="58"/>
      <c r="R101" s="58"/>
      <c r="S101" s="58"/>
      <c r="T101" s="58"/>
      <c r="U101" s="58">
        <v>202</v>
      </c>
    </row>
    <row r="102" spans="1:21" s="24" customFormat="1" ht="60" x14ac:dyDescent="0.2">
      <c r="A102" s="54">
        <v>62</v>
      </c>
      <c r="B102" s="55" t="s">
        <v>303</v>
      </c>
      <c r="C102" s="56" t="s">
        <v>304</v>
      </c>
      <c r="D102" s="57">
        <v>17.54</v>
      </c>
      <c r="E102" s="58">
        <v>4.99</v>
      </c>
      <c r="F102" s="57" t="s">
        <v>305</v>
      </c>
      <c r="G102" s="57">
        <v>27</v>
      </c>
      <c r="H102" s="57">
        <v>8</v>
      </c>
      <c r="I102" s="57" t="s">
        <v>306</v>
      </c>
      <c r="J102" s="57">
        <v>251</v>
      </c>
      <c r="K102" s="58">
        <v>112</v>
      </c>
      <c r="L102" s="58"/>
      <c r="M102" s="58"/>
      <c r="N102" s="58"/>
      <c r="O102" s="58"/>
      <c r="P102" s="58"/>
      <c r="Q102" s="58"/>
      <c r="R102" s="58"/>
      <c r="S102" s="58"/>
      <c r="T102" s="58"/>
      <c r="U102" s="58" t="s">
        <v>307</v>
      </c>
    </row>
    <row r="103" spans="1:21" s="24" customFormat="1" ht="72" x14ac:dyDescent="0.2">
      <c r="A103" s="54">
        <v>63</v>
      </c>
      <c r="B103" s="55" t="s">
        <v>308</v>
      </c>
      <c r="C103" s="56" t="s">
        <v>304</v>
      </c>
      <c r="D103" s="57">
        <v>6.04</v>
      </c>
      <c r="E103" s="58">
        <v>0.97</v>
      </c>
      <c r="F103" s="57" t="s">
        <v>309</v>
      </c>
      <c r="G103" s="57">
        <v>9</v>
      </c>
      <c r="H103" s="57">
        <v>2</v>
      </c>
      <c r="I103" s="57" t="s">
        <v>184</v>
      </c>
      <c r="J103" s="57">
        <v>77</v>
      </c>
      <c r="K103" s="58">
        <v>22</v>
      </c>
      <c r="L103" s="58"/>
      <c r="M103" s="58"/>
      <c r="N103" s="58"/>
      <c r="O103" s="58"/>
      <c r="P103" s="58"/>
      <c r="Q103" s="58"/>
      <c r="R103" s="58"/>
      <c r="S103" s="58"/>
      <c r="T103" s="58"/>
      <c r="U103" s="58" t="s">
        <v>310</v>
      </c>
    </row>
    <row r="104" spans="1:21" s="24" customFormat="1" ht="72" x14ac:dyDescent="0.2">
      <c r="A104" s="54">
        <v>64</v>
      </c>
      <c r="B104" s="55" t="s">
        <v>311</v>
      </c>
      <c r="C104" s="56">
        <v>1</v>
      </c>
      <c r="D104" s="57">
        <v>968.45</v>
      </c>
      <c r="E104" s="58">
        <v>170.24</v>
      </c>
      <c r="F104" s="57" t="s">
        <v>312</v>
      </c>
      <c r="G104" s="57">
        <v>968</v>
      </c>
      <c r="H104" s="57">
        <v>170</v>
      </c>
      <c r="I104" s="57" t="s">
        <v>313</v>
      </c>
      <c r="J104" s="57">
        <v>8018</v>
      </c>
      <c r="K104" s="58">
        <v>2445</v>
      </c>
      <c r="L104" s="58"/>
      <c r="M104" s="58"/>
      <c r="N104" s="58"/>
      <c r="O104" s="58"/>
      <c r="P104" s="58"/>
      <c r="Q104" s="58"/>
      <c r="R104" s="58"/>
      <c r="S104" s="58"/>
      <c r="T104" s="58"/>
      <c r="U104" s="58" t="s">
        <v>314</v>
      </c>
    </row>
    <row r="105" spans="1:21" s="24" customFormat="1" ht="60" x14ac:dyDescent="0.2">
      <c r="A105" s="54">
        <v>65</v>
      </c>
      <c r="B105" s="55" t="s">
        <v>315</v>
      </c>
      <c r="C105" s="56">
        <v>16</v>
      </c>
      <c r="D105" s="57">
        <v>1.43</v>
      </c>
      <c r="E105" s="58" t="s">
        <v>316</v>
      </c>
      <c r="F105" s="57"/>
      <c r="G105" s="57">
        <v>23</v>
      </c>
      <c r="H105" s="57" t="s">
        <v>317</v>
      </c>
      <c r="I105" s="57"/>
      <c r="J105" s="57">
        <v>322</v>
      </c>
      <c r="K105" s="58">
        <v>322</v>
      </c>
      <c r="L105" s="58"/>
      <c r="M105" s="58"/>
      <c r="N105" s="58"/>
      <c r="O105" s="58"/>
      <c r="P105" s="58"/>
      <c r="Q105" s="58"/>
      <c r="R105" s="58"/>
      <c r="S105" s="58"/>
      <c r="T105" s="58"/>
      <c r="U105" s="58"/>
    </row>
    <row r="106" spans="1:21" s="24" customFormat="1" ht="96" x14ac:dyDescent="0.2">
      <c r="A106" s="54">
        <v>66</v>
      </c>
      <c r="B106" s="55" t="s">
        <v>318</v>
      </c>
      <c r="C106" s="56">
        <v>8</v>
      </c>
      <c r="D106" s="57">
        <v>9.81</v>
      </c>
      <c r="E106" s="58" t="s">
        <v>319</v>
      </c>
      <c r="F106" s="57">
        <v>1.63</v>
      </c>
      <c r="G106" s="57">
        <v>78</v>
      </c>
      <c r="H106" s="57" t="s">
        <v>320</v>
      </c>
      <c r="I106" s="57">
        <v>13</v>
      </c>
      <c r="J106" s="57">
        <v>773</v>
      </c>
      <c r="K106" s="58" t="s">
        <v>321</v>
      </c>
      <c r="L106" s="58"/>
      <c r="M106" s="58"/>
      <c r="N106" s="58"/>
      <c r="O106" s="58"/>
      <c r="P106" s="58"/>
      <c r="Q106" s="58"/>
      <c r="R106" s="58"/>
      <c r="S106" s="58"/>
      <c r="T106" s="58"/>
      <c r="U106" s="58">
        <v>46</v>
      </c>
    </row>
    <row r="107" spans="1:21" s="24" customFormat="1" ht="72" x14ac:dyDescent="0.2">
      <c r="A107" s="54">
        <v>67</v>
      </c>
      <c r="B107" s="55" t="s">
        <v>322</v>
      </c>
      <c r="C107" s="56">
        <v>1</v>
      </c>
      <c r="D107" s="57">
        <v>23.74</v>
      </c>
      <c r="E107" s="58" t="s">
        <v>323</v>
      </c>
      <c r="F107" s="57">
        <v>1.71</v>
      </c>
      <c r="G107" s="57">
        <v>24</v>
      </c>
      <c r="H107" s="57" t="s">
        <v>324</v>
      </c>
      <c r="I107" s="57">
        <v>2</v>
      </c>
      <c r="J107" s="57">
        <v>256</v>
      </c>
      <c r="K107" s="58" t="s">
        <v>325</v>
      </c>
      <c r="L107" s="58"/>
      <c r="M107" s="58"/>
      <c r="N107" s="58"/>
      <c r="O107" s="58"/>
      <c r="P107" s="58"/>
      <c r="Q107" s="58"/>
      <c r="R107" s="58"/>
      <c r="S107" s="58"/>
      <c r="T107" s="58"/>
      <c r="U107" s="58">
        <v>7</v>
      </c>
    </row>
    <row r="108" spans="1:21" s="24" customFormat="1" ht="72" x14ac:dyDescent="0.2">
      <c r="A108" s="54">
        <v>68</v>
      </c>
      <c r="B108" s="55" t="s">
        <v>326</v>
      </c>
      <c r="C108" s="56">
        <v>1</v>
      </c>
      <c r="D108" s="57">
        <v>35.729999999999997</v>
      </c>
      <c r="E108" s="58" t="s">
        <v>327</v>
      </c>
      <c r="F108" s="57">
        <v>15.37</v>
      </c>
      <c r="G108" s="57">
        <v>36</v>
      </c>
      <c r="H108" s="57" t="s">
        <v>328</v>
      </c>
      <c r="I108" s="57">
        <v>15</v>
      </c>
      <c r="J108" s="57">
        <v>270</v>
      </c>
      <c r="K108" s="58" t="s">
        <v>329</v>
      </c>
      <c r="L108" s="58"/>
      <c r="M108" s="58"/>
      <c r="N108" s="58"/>
      <c r="O108" s="58"/>
      <c r="P108" s="58"/>
      <c r="Q108" s="58"/>
      <c r="R108" s="58"/>
      <c r="S108" s="58"/>
      <c r="T108" s="58"/>
      <c r="U108" s="58">
        <v>45</v>
      </c>
    </row>
    <row r="109" spans="1:21" s="24" customFormat="1" ht="17.850000000000001" customHeight="1" x14ac:dyDescent="0.2">
      <c r="A109" s="64" t="s">
        <v>330</v>
      </c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</row>
    <row r="110" spans="1:21" s="24" customFormat="1" ht="84" x14ac:dyDescent="0.2">
      <c r="A110" s="59">
        <v>69</v>
      </c>
      <c r="B110" s="60" t="s">
        <v>331</v>
      </c>
      <c r="C110" s="61" t="s">
        <v>332</v>
      </c>
      <c r="D110" s="62">
        <v>149.02000000000001</v>
      </c>
      <c r="E110" s="63">
        <v>149.02000000000001</v>
      </c>
      <c r="F110" s="62"/>
      <c r="G110" s="62">
        <v>82</v>
      </c>
      <c r="H110" s="62">
        <v>82</v>
      </c>
      <c r="I110" s="62"/>
      <c r="J110" s="62">
        <v>531</v>
      </c>
      <c r="K110" s="63">
        <v>531</v>
      </c>
      <c r="L110" s="63"/>
      <c r="M110" s="63"/>
      <c r="N110" s="63"/>
      <c r="O110" s="63"/>
      <c r="P110" s="63"/>
      <c r="Q110" s="63"/>
      <c r="R110" s="63"/>
      <c r="S110" s="63"/>
      <c r="T110" s="63"/>
      <c r="U110" s="63"/>
    </row>
    <row r="111" spans="1:21" s="24" customFormat="1" ht="36" x14ac:dyDescent="0.2">
      <c r="A111" s="66" t="s">
        <v>333</v>
      </c>
      <c r="B111" s="67"/>
      <c r="C111" s="67"/>
      <c r="D111" s="67"/>
      <c r="E111" s="67"/>
      <c r="F111" s="67"/>
      <c r="G111" s="68">
        <v>113800</v>
      </c>
      <c r="H111" s="68" t="s">
        <v>334</v>
      </c>
      <c r="I111" s="68" t="s">
        <v>335</v>
      </c>
      <c r="J111" s="68">
        <v>534028</v>
      </c>
      <c r="K111" s="68" t="s">
        <v>336</v>
      </c>
      <c r="L111" s="68"/>
      <c r="M111" s="68"/>
      <c r="N111" s="68"/>
      <c r="O111" s="68"/>
      <c r="P111" s="68"/>
      <c r="Q111" s="68"/>
      <c r="R111" s="68"/>
      <c r="S111" s="68"/>
      <c r="T111" s="68"/>
      <c r="U111" s="68" t="s">
        <v>337</v>
      </c>
    </row>
    <row r="112" spans="1:21" s="24" customFormat="1" x14ac:dyDescent="0.2">
      <c r="A112" s="66" t="s">
        <v>338</v>
      </c>
      <c r="B112" s="67"/>
      <c r="C112" s="67"/>
      <c r="D112" s="67"/>
      <c r="E112" s="67"/>
      <c r="F112" s="67"/>
      <c r="G112" s="68"/>
      <c r="H112" s="68"/>
      <c r="I112" s="68"/>
      <c r="J112" s="68">
        <v>534057</v>
      </c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</row>
    <row r="113" spans="1:21" s="24" customFormat="1" x14ac:dyDescent="0.2">
      <c r="A113" s="66" t="s">
        <v>339</v>
      </c>
      <c r="B113" s="67"/>
      <c r="C113" s="67"/>
      <c r="D113" s="67"/>
      <c r="E113" s="67"/>
      <c r="F113" s="67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</row>
    <row r="114" spans="1:21" s="24" customFormat="1" ht="36" x14ac:dyDescent="0.2">
      <c r="A114" s="66" t="s">
        <v>340</v>
      </c>
      <c r="B114" s="67"/>
      <c r="C114" s="67"/>
      <c r="D114" s="67"/>
      <c r="E114" s="67"/>
      <c r="F114" s="67"/>
      <c r="G114" s="68"/>
      <c r="H114" s="68"/>
      <c r="I114" s="68"/>
      <c r="J114" s="68">
        <v>29</v>
      </c>
      <c r="K114" s="68" t="s">
        <v>341</v>
      </c>
      <c r="L114" s="68"/>
      <c r="M114" s="68"/>
      <c r="N114" s="68"/>
      <c r="O114" s="68"/>
      <c r="P114" s="68"/>
      <c r="Q114" s="68"/>
      <c r="R114" s="68"/>
      <c r="S114" s="68"/>
      <c r="T114" s="68"/>
      <c r="U114" s="68"/>
    </row>
    <row r="115" spans="1:21" s="24" customFormat="1" x14ac:dyDescent="0.2">
      <c r="A115" s="66" t="s">
        <v>342</v>
      </c>
      <c r="B115" s="67"/>
      <c r="C115" s="67"/>
      <c r="D115" s="67"/>
      <c r="E115" s="67"/>
      <c r="F115" s="67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</row>
    <row r="116" spans="1:21" s="24" customFormat="1" x14ac:dyDescent="0.2">
      <c r="A116" s="66" t="s">
        <v>343</v>
      </c>
      <c r="B116" s="67"/>
      <c r="C116" s="67"/>
      <c r="D116" s="67"/>
      <c r="E116" s="67"/>
      <c r="F116" s="67"/>
      <c r="G116" s="68">
        <v>7784</v>
      </c>
      <c r="H116" s="68"/>
      <c r="I116" s="68"/>
      <c r="J116" s="68">
        <v>111164</v>
      </c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</row>
    <row r="117" spans="1:21" s="24" customFormat="1" x14ac:dyDescent="0.2">
      <c r="A117" s="66" t="s">
        <v>344</v>
      </c>
      <c r="B117" s="67"/>
      <c r="C117" s="67"/>
      <c r="D117" s="67"/>
      <c r="E117" s="67"/>
      <c r="F117" s="67"/>
      <c r="G117" s="68">
        <v>53071</v>
      </c>
      <c r="H117" s="68"/>
      <c r="I117" s="68"/>
      <c r="J117" s="68">
        <v>292999</v>
      </c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</row>
    <row r="118" spans="1:21" s="24" customFormat="1" x14ac:dyDescent="0.2">
      <c r="A118" s="66" t="s">
        <v>345</v>
      </c>
      <c r="B118" s="67"/>
      <c r="C118" s="67"/>
      <c r="D118" s="67"/>
      <c r="E118" s="67"/>
      <c r="F118" s="67"/>
      <c r="G118" s="68">
        <v>54470</v>
      </c>
      <c r="H118" s="68"/>
      <c r="I118" s="68"/>
      <c r="J118" s="68">
        <v>151797</v>
      </c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</row>
    <row r="119" spans="1:21" s="24" customFormat="1" x14ac:dyDescent="0.2">
      <c r="A119" s="69" t="s">
        <v>346</v>
      </c>
      <c r="B119" s="70"/>
      <c r="C119" s="70"/>
      <c r="D119" s="70"/>
      <c r="E119" s="70"/>
      <c r="F119" s="70"/>
      <c r="G119" s="71">
        <v>8167</v>
      </c>
      <c r="H119" s="71"/>
      <c r="I119" s="71"/>
      <c r="J119" s="71">
        <v>99708</v>
      </c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</row>
    <row r="120" spans="1:21" s="24" customFormat="1" x14ac:dyDescent="0.2">
      <c r="A120" s="69" t="s">
        <v>347</v>
      </c>
      <c r="B120" s="70"/>
      <c r="C120" s="70"/>
      <c r="D120" s="70"/>
      <c r="E120" s="70"/>
      <c r="F120" s="70"/>
      <c r="G120" s="71">
        <v>4543</v>
      </c>
      <c r="H120" s="71"/>
      <c r="I120" s="71"/>
      <c r="J120" s="71">
        <v>52199</v>
      </c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</row>
    <row r="121" spans="1:21" s="24" customFormat="1" x14ac:dyDescent="0.2">
      <c r="A121" s="69" t="s">
        <v>348</v>
      </c>
      <c r="B121" s="70"/>
      <c r="C121" s="70"/>
      <c r="D121" s="70"/>
      <c r="E121" s="70"/>
      <c r="F121" s="70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</row>
    <row r="122" spans="1:21" s="24" customFormat="1" x14ac:dyDescent="0.2">
      <c r="A122" s="66" t="s">
        <v>349</v>
      </c>
      <c r="B122" s="67"/>
      <c r="C122" s="67"/>
      <c r="D122" s="67"/>
      <c r="E122" s="67"/>
      <c r="F122" s="67"/>
      <c r="G122" s="68">
        <v>122428</v>
      </c>
      <c r="H122" s="68"/>
      <c r="I122" s="68"/>
      <c r="J122" s="68">
        <v>658147</v>
      </c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  <row r="123" spans="1:21" s="24" customFormat="1" x14ac:dyDescent="0.2">
      <c r="A123" s="66" t="s">
        <v>350</v>
      </c>
      <c r="B123" s="67"/>
      <c r="C123" s="67"/>
      <c r="D123" s="67"/>
      <c r="E123" s="67"/>
      <c r="F123" s="67"/>
      <c r="G123" s="68">
        <v>4082</v>
      </c>
      <c r="H123" s="68"/>
      <c r="I123" s="68"/>
      <c r="J123" s="68">
        <v>27817</v>
      </c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</row>
    <row r="124" spans="1:21" s="24" customFormat="1" x14ac:dyDescent="0.2">
      <c r="A124" s="66" t="s">
        <v>351</v>
      </c>
      <c r="B124" s="67"/>
      <c r="C124" s="67"/>
      <c r="D124" s="67"/>
      <c r="E124" s="67"/>
      <c r="F124" s="67"/>
      <c r="G124" s="68">
        <v>126510</v>
      </c>
      <c r="H124" s="68"/>
      <c r="I124" s="68"/>
      <c r="J124" s="68">
        <v>685964</v>
      </c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</row>
    <row r="125" spans="1:21" s="24" customFormat="1" x14ac:dyDescent="0.2">
      <c r="A125" s="69" t="s">
        <v>352</v>
      </c>
      <c r="B125" s="70"/>
      <c r="C125" s="70"/>
      <c r="D125" s="70"/>
      <c r="E125" s="70"/>
      <c r="F125" s="70"/>
      <c r="G125" s="71">
        <v>126510</v>
      </c>
      <c r="H125" s="71"/>
      <c r="I125" s="71"/>
      <c r="J125" s="71">
        <v>685964</v>
      </c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</row>
    <row r="126" spans="1:21" s="24" customFormat="1" ht="12" x14ac:dyDescent="0.2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</row>
    <row r="127" spans="1:21" s="24" customFormat="1" x14ac:dyDescent="0.2">
      <c r="A127" s="25"/>
      <c r="B127" s="29" t="s">
        <v>24</v>
      </c>
      <c r="C127" s="30"/>
      <c r="D127" s="31"/>
      <c r="E127" s="31"/>
      <c r="F127" s="30"/>
      <c r="G127" s="32">
        <f>IF(ISBLANK(X20),"",ROUND(Y20/X20,2)*100)</f>
        <v>105</v>
      </c>
      <c r="H127" s="4"/>
      <c r="I127" s="4"/>
      <c r="J127" s="32">
        <f>IF(ISBLANK(X21),"",ROUND(Y21/X21,2)*100)</f>
        <v>90</v>
      </c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</row>
    <row r="128" spans="1:21" s="24" customFormat="1" x14ac:dyDescent="0.2">
      <c r="A128" s="25"/>
      <c r="B128" s="29" t="s">
        <v>25</v>
      </c>
      <c r="C128" s="30"/>
      <c r="D128" s="31"/>
      <c r="E128" s="31"/>
      <c r="F128" s="30"/>
      <c r="G128" s="20">
        <f>IF(ISBLANK(X20),"",ROUND(Z20/X20,2)*100)</f>
        <v>57.999999999999993</v>
      </c>
      <c r="H128" s="6"/>
      <c r="I128" s="6"/>
      <c r="J128" s="20">
        <f>IF(ISBLANK(X21),"",ROUND(Z21/X21,2)*100)</f>
        <v>47</v>
      </c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</row>
    <row r="129" spans="1:21" s="24" customFormat="1" ht="12" x14ac:dyDescent="0.2">
      <c r="A129" s="5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21" s="6" customFormat="1" ht="12" x14ac:dyDescent="0.2">
      <c r="A130" s="33" t="s">
        <v>35</v>
      </c>
    </row>
    <row r="131" spans="1:21" s="6" customFormat="1" ht="12" x14ac:dyDescent="0.2">
      <c r="A131" s="26"/>
    </row>
    <row r="132" spans="1:21" s="6" customFormat="1" ht="12" x14ac:dyDescent="0.2">
      <c r="A132" s="33" t="s">
        <v>36</v>
      </c>
    </row>
    <row r="133" spans="1:21" s="6" customFormat="1" ht="12" x14ac:dyDescent="0.2">
      <c r="A133" s="21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</row>
    <row r="134" spans="1:21" s="26" customForma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</sheetData>
  <mergeCells count="52">
    <mergeCell ref="A124:F124"/>
    <mergeCell ref="A125:F125"/>
    <mergeCell ref="A119:F119"/>
    <mergeCell ref="A120:F120"/>
    <mergeCell ref="A121:F121"/>
    <mergeCell ref="A122:F122"/>
    <mergeCell ref="A123:F123"/>
    <mergeCell ref="A114:F114"/>
    <mergeCell ref="A115:F115"/>
    <mergeCell ref="A116:F116"/>
    <mergeCell ref="A117:F117"/>
    <mergeCell ref="A118:F118"/>
    <mergeCell ref="A100:U100"/>
    <mergeCell ref="A109:U109"/>
    <mergeCell ref="A111:F111"/>
    <mergeCell ref="A112:F112"/>
    <mergeCell ref="A113:F113"/>
    <mergeCell ref="A63:U63"/>
    <mergeCell ref="A69:U69"/>
    <mergeCell ref="A72:U72"/>
    <mergeCell ref="A75:U75"/>
    <mergeCell ref="A93:U93"/>
    <mergeCell ref="A30:U30"/>
    <mergeCell ref="A40:U40"/>
    <mergeCell ref="A44:U44"/>
    <mergeCell ref="A45:U45"/>
    <mergeCell ref="A55:U55"/>
    <mergeCell ref="A11:U11"/>
    <mergeCell ref="A12:U12"/>
    <mergeCell ref="A13:U13"/>
    <mergeCell ref="A14:U14"/>
    <mergeCell ref="J16:U16"/>
    <mergeCell ref="A26:A28"/>
    <mergeCell ref="B26:B28"/>
    <mergeCell ref="C26:C28"/>
    <mergeCell ref="D26:F26"/>
    <mergeCell ref="D27:D28"/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  <mergeCell ref="J26:U26"/>
    <mergeCell ref="G27:G28"/>
    <mergeCell ref="J18:K18"/>
    <mergeCell ref="J19:K19"/>
    <mergeCell ref="G17:H17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данные'!Print_Titles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2011-09-08T07:56:05Z</cp:lastPrinted>
  <dcterms:created xsi:type="dcterms:W3CDTF">2003-01-28T12:33:10Z</dcterms:created>
  <dcterms:modified xsi:type="dcterms:W3CDTF">2020-02-07T10:35:34Z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